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PRESUPUESTOS POR AÑOS\PRESUPUESTOS 2020\JUAN DE DIOS CARVAJAL\"/>
    </mc:Choice>
  </mc:AlternateContent>
  <xr:revisionPtr revIDLastSave="12" documentId="11_E76F756CA4872FC95538D3F25658ADB4010DE848" xr6:coauthVersionLast="43" xr6:coauthVersionMax="43" xr10:uidLastSave="{1BAAB542-3AB8-4C28-B7FD-DB40C4FC18A4}"/>
  <workbookProtection workbookAlgorithmName="SHA-512" workbookHashValue="u4N1OPXfeF/4tBfN8udQPlC/5FhNqLh/DxXMQ2N4FZEohZMl49xU7yVXKzmAAsI3zdLVIJClsZ+ZtMuwYe+QXg==" workbookSaltValue="auRMrP0WvAtWRPg9c97fXw==" workbookSpinCount="100000" lockStructure="1"/>
  <bookViews>
    <workbookView xWindow="14025" yWindow="690" windowWidth="14700" windowHeight="15330" xr2:uid="{00000000-000D-0000-FFFF-FFFF00000000}"/>
  </bookViews>
  <sheets>
    <sheet name="ESTRUCTURA PPTO 2020" sheetId="2" r:id="rId1"/>
    <sheet name="PPTO 2016 X FSE" sheetId="4" state="hidden" r:id="rId2"/>
    <sheet name="ESTAB EDUC" sheetId="3" state="hidden" r:id="rId3"/>
  </sheets>
  <definedNames>
    <definedName name="_xlnm._FilterDatabase" localSheetId="2" hidden="1">'ESTAB EDUC'!$B$2:$E$207</definedName>
    <definedName name="_xlnm._FilterDatabase" localSheetId="0" hidden="1">'ESTRUCTURA PPTO 2020'!$A$13:$M$120</definedName>
    <definedName name="_xlnm.Print_Area" localSheetId="0">'ESTRUCTURA PPTO 2020'!$A$1:$F$143</definedName>
    <definedName name="_xlnm.Print_Titles" localSheetId="0">'ESTRUCTURA PPTO 2020'!$1:$14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2" l="1"/>
  <c r="B7" i="2"/>
  <c r="E17" i="2" l="1"/>
  <c r="D22" i="2" l="1"/>
  <c r="E14" i="4" l="1"/>
  <c r="F86" i="4" l="1"/>
  <c r="F85" i="4"/>
  <c r="F84" i="4"/>
  <c r="F82" i="4"/>
  <c r="F81" i="4"/>
  <c r="F80" i="4"/>
  <c r="F79" i="4"/>
  <c r="F78" i="4"/>
  <c r="F77" i="4"/>
  <c r="F74" i="4"/>
  <c r="F72" i="4"/>
  <c r="F71" i="4"/>
  <c r="F70" i="4"/>
  <c r="F68" i="4"/>
  <c r="F66" i="4"/>
  <c r="F64" i="4"/>
  <c r="F62" i="4"/>
  <c r="F61" i="4"/>
  <c r="F60" i="4"/>
  <c r="F59" i="4"/>
  <c r="F58" i="4"/>
  <c r="F56" i="4"/>
  <c r="F55" i="4"/>
  <c r="E86" i="4"/>
  <c r="E85" i="4"/>
  <c r="E84" i="4"/>
  <c r="E82" i="4"/>
  <c r="E81" i="4"/>
  <c r="E80" i="4"/>
  <c r="E79" i="4"/>
  <c r="E78" i="4"/>
  <c r="E77" i="4"/>
  <c r="E74" i="4"/>
  <c r="E72" i="4"/>
  <c r="E71" i="4"/>
  <c r="E70" i="4"/>
  <c r="E68" i="4"/>
  <c r="E66" i="4"/>
  <c r="E64" i="4"/>
  <c r="E62" i="4"/>
  <c r="E61" i="4"/>
  <c r="E60" i="4"/>
  <c r="E59" i="4"/>
  <c r="E58" i="4"/>
  <c r="E56" i="4"/>
  <c r="E55" i="4"/>
  <c r="F52" i="4"/>
  <c r="F51" i="4"/>
  <c r="E52" i="4"/>
  <c r="E51" i="4"/>
  <c r="F48" i="4"/>
  <c r="F47" i="4"/>
  <c r="F46" i="4"/>
  <c r="E48" i="4"/>
  <c r="E47" i="4"/>
  <c r="E46" i="4"/>
  <c r="F41" i="4" l="1"/>
  <c r="D41" i="4" s="1"/>
  <c r="D80" i="4"/>
  <c r="D79" i="4"/>
  <c r="E73" i="4"/>
  <c r="E67" i="4"/>
  <c r="E65" i="4"/>
  <c r="E63" i="4"/>
  <c r="F54" i="4"/>
  <c r="E45" i="4"/>
  <c r="E44" i="4" s="1"/>
  <c r="F45" i="4"/>
  <c r="F44" i="4" s="1"/>
  <c r="E27" i="4"/>
  <c r="D27" i="4" s="1"/>
  <c r="D26" i="4" s="1"/>
  <c r="E30" i="4"/>
  <c r="E29" i="4" s="1"/>
  <c r="E40" i="4"/>
  <c r="D40" i="4" s="1"/>
  <c r="F18" i="4"/>
  <c r="D18" i="4" s="1"/>
  <c r="D17" i="4" s="1"/>
  <c r="E16" i="4"/>
  <c r="D16" i="4" s="1"/>
  <c r="E15" i="4"/>
  <c r="D15" i="4" s="1"/>
  <c r="D14" i="4"/>
  <c r="E13" i="4"/>
  <c r="D13" i="4" s="1"/>
  <c r="D48" i="4"/>
  <c r="D71" i="4"/>
  <c r="D78" i="4"/>
  <c r="F73" i="4"/>
  <c r="D37" i="4"/>
  <c r="D31" i="4"/>
  <c r="D21" i="4"/>
  <c r="D19" i="4"/>
  <c r="F39" i="4" l="1"/>
  <c r="F28" i="4" s="1"/>
  <c r="E39" i="4"/>
  <c r="E28" i="4" s="1"/>
  <c r="D86" i="4"/>
  <c r="E83" i="4"/>
  <c r="F83" i="4"/>
  <c r="D85" i="4"/>
  <c r="D84" i="4"/>
  <c r="D82" i="4"/>
  <c r="D81" i="4"/>
  <c r="F76" i="4"/>
  <c r="D77" i="4"/>
  <c r="E76" i="4"/>
  <c r="D74" i="4"/>
  <c r="D73" i="4" s="1"/>
  <c r="F69" i="4"/>
  <c r="D72" i="4"/>
  <c r="D70" i="4"/>
  <c r="E69" i="4"/>
  <c r="D68" i="4"/>
  <c r="D67" i="4" s="1"/>
  <c r="F67" i="4"/>
  <c r="D66" i="4"/>
  <c r="D65" i="4" s="1"/>
  <c r="F65" i="4"/>
  <c r="D64" i="4"/>
  <c r="D63" i="4" s="1"/>
  <c r="F63" i="4"/>
  <c r="D62" i="4"/>
  <c r="D61" i="4"/>
  <c r="F57" i="4"/>
  <c r="E57" i="4"/>
  <c r="D60" i="4"/>
  <c r="D59" i="4"/>
  <c r="D58" i="4"/>
  <c r="D56" i="4"/>
  <c r="E54" i="4"/>
  <c r="D55" i="4"/>
  <c r="F50" i="4"/>
  <c r="D52" i="4"/>
  <c r="D51" i="4"/>
  <c r="E50" i="4"/>
  <c r="D47" i="4"/>
  <c r="D46" i="4"/>
  <c r="D30" i="4"/>
  <c r="D29" i="4" s="1"/>
  <c r="E26" i="4"/>
  <c r="F17" i="4"/>
  <c r="F11" i="4" s="1"/>
  <c r="E12" i="4"/>
  <c r="D12" i="4"/>
  <c r="D11" i="4" s="1"/>
  <c r="D39" i="4"/>
  <c r="E75" i="4" l="1"/>
  <c r="E11" i="4"/>
  <c r="E10" i="4" s="1"/>
  <c r="F10" i="4"/>
  <c r="D28" i="4"/>
  <c r="D10" i="4" s="1"/>
  <c r="D69" i="4"/>
  <c r="D54" i="4"/>
  <c r="E53" i="4"/>
  <c r="E49" i="4" s="1"/>
  <c r="E43" i="4" s="1"/>
  <c r="D50" i="4"/>
  <c r="D45" i="4"/>
  <c r="D44" i="4" s="1"/>
  <c r="D83" i="4"/>
  <c r="F75" i="4"/>
  <c r="D76" i="4"/>
  <c r="F53" i="4"/>
  <c r="F49" i="4" s="1"/>
  <c r="D57" i="4"/>
  <c r="E42" i="4" l="1"/>
  <c r="D75" i="4"/>
  <c r="D53" i="4"/>
  <c r="D49" i="4" s="1"/>
  <c r="D43" i="4" s="1"/>
  <c r="F43" i="4"/>
  <c r="F42" i="4" s="1"/>
  <c r="F6" i="4" s="1"/>
  <c r="E6" i="4"/>
  <c r="D42" i="4" l="1"/>
  <c r="D6" i="4" s="1"/>
  <c r="C4" i="4"/>
  <c r="F114" i="2"/>
  <c r="E114" i="2"/>
  <c r="F101" i="2"/>
  <c r="E101" i="2"/>
  <c r="F97" i="2"/>
  <c r="E97" i="2"/>
  <c r="F90" i="2"/>
  <c r="E90" i="2"/>
  <c r="F87" i="2"/>
  <c r="E87" i="2"/>
  <c r="F84" i="2"/>
  <c r="E84" i="2"/>
  <c r="F81" i="2"/>
  <c r="E81" i="2"/>
  <c r="F70" i="2"/>
  <c r="E70" i="2"/>
  <c r="F65" i="2"/>
  <c r="E65" i="2"/>
  <c r="F59" i="2"/>
  <c r="E59" i="2"/>
  <c r="F51" i="2"/>
  <c r="F50" i="2" s="1"/>
  <c r="E51" i="2"/>
  <c r="E50" i="2" s="1"/>
  <c r="F45" i="2"/>
  <c r="E45" i="2"/>
  <c r="D120" i="2"/>
  <c r="D118" i="2"/>
  <c r="D116" i="2"/>
  <c r="D113" i="2"/>
  <c r="D111" i="2"/>
  <c r="D109" i="2"/>
  <c r="D107" i="2"/>
  <c r="D105" i="2"/>
  <c r="D103" i="2"/>
  <c r="D99" i="2"/>
  <c r="D96" i="2"/>
  <c r="D94" i="2"/>
  <c r="D92" i="2"/>
  <c r="D89" i="2"/>
  <c r="D86" i="2"/>
  <c r="D83" i="2"/>
  <c r="D80" i="2"/>
  <c r="D78" i="2"/>
  <c r="D76" i="2"/>
  <c r="D74" i="2"/>
  <c r="D72" i="2"/>
  <c r="D69" i="2"/>
  <c r="D67" i="2"/>
  <c r="D63" i="2"/>
  <c r="D61" i="2"/>
  <c r="D57" i="2"/>
  <c r="D55" i="2"/>
  <c r="D53" i="2"/>
  <c r="D47" i="2"/>
  <c r="D119" i="2"/>
  <c r="D117" i="2"/>
  <c r="D115" i="2"/>
  <c r="D112" i="2"/>
  <c r="D110" i="2"/>
  <c r="D108" i="2"/>
  <c r="D106" i="2"/>
  <c r="D104" i="2"/>
  <c r="D102" i="2"/>
  <c r="D98" i="2"/>
  <c r="D95" i="2"/>
  <c r="D93" i="2"/>
  <c r="D91" i="2"/>
  <c r="D88" i="2"/>
  <c r="D85" i="2"/>
  <c r="D82" i="2"/>
  <c r="D79" i="2"/>
  <c r="D77" i="2"/>
  <c r="D75" i="2"/>
  <c r="D73" i="2"/>
  <c r="D71" i="2"/>
  <c r="D68" i="2"/>
  <c r="D66" i="2"/>
  <c r="D62" i="2"/>
  <c r="D60" i="2"/>
  <c r="D56" i="2"/>
  <c r="D54" i="2"/>
  <c r="D52" i="2"/>
  <c r="D46" i="2"/>
  <c r="D36" i="2"/>
  <c r="D35" i="2" s="1"/>
  <c r="D33" i="2"/>
  <c r="D21" i="2"/>
  <c r="D20" i="2"/>
  <c r="D19" i="2"/>
  <c r="D24" i="2"/>
  <c r="D18" i="2"/>
  <c r="E35" i="2"/>
  <c r="E32" i="2"/>
  <c r="F23" i="2"/>
  <c r="D17" i="2" l="1"/>
  <c r="E100" i="2"/>
  <c r="E34" i="2"/>
  <c r="F34" i="2"/>
  <c r="F64" i="2"/>
  <c r="F58" i="2" s="1"/>
  <c r="F49" i="2" s="1"/>
  <c r="F100" i="2"/>
  <c r="F16" i="2"/>
  <c r="E64" i="2"/>
  <c r="E58" i="2" s="1"/>
  <c r="E49" i="2" s="1"/>
  <c r="E16" i="2"/>
  <c r="D43" i="2"/>
  <c r="D32" i="2"/>
  <c r="D25" i="2"/>
  <c r="D23" i="2"/>
  <c r="E48" i="2" l="1"/>
  <c r="F15" i="2"/>
  <c r="D59" i="2"/>
  <c r="D65" i="2"/>
  <c r="D70" i="2"/>
  <c r="D81" i="2"/>
  <c r="D84" i="2"/>
  <c r="D87" i="2"/>
  <c r="D90" i="2"/>
  <c r="D97" i="2"/>
  <c r="D101" i="2"/>
  <c r="F48" i="2"/>
  <c r="D51" i="2"/>
  <c r="E15" i="2"/>
  <c r="D37" i="2"/>
  <c r="E11" i="2" l="1"/>
  <c r="F11" i="2"/>
  <c r="D27" i="2"/>
  <c r="D45" i="2" l="1"/>
  <c r="D34" i="2" s="1"/>
  <c r="D16" i="2" l="1"/>
  <c r="D15" i="2" s="1"/>
  <c r="D64" i="2"/>
  <c r="D58" i="2" s="1"/>
  <c r="D50" i="2"/>
  <c r="D49" i="2" l="1"/>
  <c r="D114" i="2"/>
  <c r="D100" i="2" s="1"/>
  <c r="D48" i="2" l="1"/>
  <c r="D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Alexander Bedoya Llano</author>
  </authors>
  <commentList>
    <comment ref="F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DIGITE EL CODIGO DANE
PARA COLOCAR EL NOMBRE DEL ESTABLECIMIENTO EDUCATIVO</t>
        </r>
      </text>
    </comment>
  </commentList>
</comments>
</file>

<file path=xl/sharedStrings.xml><?xml version="1.0" encoding="utf-8"?>
<sst xmlns="http://schemas.openxmlformats.org/spreadsheetml/2006/main" count="810" uniqueCount="622">
  <si>
    <t>INGRESOS OPERACIONALES</t>
  </si>
  <si>
    <t>COBROS CICLO COMPLEMENTARIOS ESCUELAS NORMALES</t>
  </si>
  <si>
    <t>RECURSOS DE CAPITAL</t>
  </si>
  <si>
    <t>TRANSFERENCIAS MUNICIPALES DE CALIDAD SGP</t>
  </si>
  <si>
    <t>OTRAS TRANSFERENCIAS RECURSOS PUBLICOS</t>
  </si>
  <si>
    <t>Ingresos por Contrato de Concesión</t>
  </si>
  <si>
    <t>Recuperaciones</t>
  </si>
  <si>
    <t>Donaciones</t>
  </si>
  <si>
    <t>Compra de Equipos</t>
  </si>
  <si>
    <t>Materiales y suministros</t>
  </si>
  <si>
    <t>Arrendamiento de bienes muebles</t>
  </si>
  <si>
    <t>Arrendamiento de bienes inmuebles</t>
  </si>
  <si>
    <t>Servicio de Acueducto, alcantarillado y Aseo</t>
  </si>
  <si>
    <t>servicio de Energía</t>
  </si>
  <si>
    <t>Servicio de Teléfono</t>
  </si>
  <si>
    <t>Servicio de Internet</t>
  </si>
  <si>
    <t>Otros Servicios Públicos</t>
  </si>
  <si>
    <t>Primas y Seguros</t>
  </si>
  <si>
    <t>Comunicaciones y Transporte</t>
  </si>
  <si>
    <t>Comisión Bancaria</t>
  </si>
  <si>
    <t>Impresos y publicaciones</t>
  </si>
  <si>
    <t>Gastos de Viaje (Dto 4791/08 Art. 11 numeral 9 Art 13 numeral 2)</t>
  </si>
  <si>
    <t>Sostenimiento de semovientes y proyectos productivos pedagógicos</t>
  </si>
  <si>
    <t>Actividades pedagógicas, cientificas, deportivas y culturales para los educandos</t>
  </si>
  <si>
    <t>Acciones de mejoramientode la gestión escolar y académica</t>
  </si>
  <si>
    <t>Certificados egresados por fuera del sistema educativo oficial</t>
  </si>
  <si>
    <t>Transferencias Nacionales SGP Gratuidad</t>
  </si>
  <si>
    <t>Transferencias municipales de calidad SGP</t>
  </si>
  <si>
    <t>Para programas de Fortalecimiento Institucional</t>
  </si>
  <si>
    <t>Para Proyectos por presupuesto participativo</t>
  </si>
  <si>
    <t>Ingresos por venta de bienes y servicios</t>
  </si>
  <si>
    <t>Prestación de servicios profesionales</t>
  </si>
  <si>
    <t>Remuneración servicios técnicos</t>
  </si>
  <si>
    <t>Horas cátedra para ciclo complementario en Escuelas Normales Superiores</t>
  </si>
  <si>
    <t>Cobros ciclo complementario escuelas normales superiores</t>
  </si>
  <si>
    <t>Transporte Escolar</t>
  </si>
  <si>
    <t>Alimentación para jornada extendida</t>
  </si>
  <si>
    <t>Construcción, ampliación y adecuación de infraestructura educativa</t>
  </si>
  <si>
    <t>Dotacion institucional de infraestructura educativa</t>
  </si>
  <si>
    <t>Dotacion institucional de material y medios pedagogicos para el aprendizaje</t>
  </si>
  <si>
    <t>Mantenimiento de infraestructura educativa</t>
  </si>
  <si>
    <t>Otras transferencias municipales</t>
  </si>
  <si>
    <t>Otras transferencias nacionales</t>
  </si>
  <si>
    <t>1. INGRESOS</t>
  </si>
  <si>
    <t>1.1 INGRESOS CORRIENTES</t>
  </si>
  <si>
    <t>1.1.1</t>
  </si>
  <si>
    <t>1.1.1.1</t>
  </si>
  <si>
    <t>1.1.1.2</t>
  </si>
  <si>
    <t>1.1.1.3</t>
  </si>
  <si>
    <t>1.1.2</t>
  </si>
  <si>
    <t>INGRESOS SGP GRATUIDAD</t>
  </si>
  <si>
    <t>1.1.2.1</t>
  </si>
  <si>
    <t>1.1.3</t>
  </si>
  <si>
    <t>1.1.3.1</t>
  </si>
  <si>
    <t>1.1.4</t>
  </si>
  <si>
    <t>1.1.4.1</t>
  </si>
  <si>
    <t>1.1.4.2</t>
  </si>
  <si>
    <t>1.1.4.3</t>
  </si>
  <si>
    <t>1.1.4.4</t>
  </si>
  <si>
    <t>1.1.5</t>
  </si>
  <si>
    <t>1.1.5.1</t>
  </si>
  <si>
    <t>1.2 RECURSOS DE CAPITAL</t>
  </si>
  <si>
    <t>1.2.1</t>
  </si>
  <si>
    <t>1.2.2</t>
  </si>
  <si>
    <t>1.2.3</t>
  </si>
  <si>
    <t>Ingresos Financieros</t>
  </si>
  <si>
    <t>DEFINICIONES</t>
  </si>
  <si>
    <t>CODIGOS</t>
  </si>
  <si>
    <t>VERIFICADOR EQUILIBRIO PRESUPUESTAL</t>
  </si>
  <si>
    <t>2. GASTOS</t>
  </si>
  <si>
    <t>Rendimientos de operaciones financieras con recursos propios</t>
  </si>
  <si>
    <t>1.2.1.1</t>
  </si>
  <si>
    <t>1.2.1.2</t>
  </si>
  <si>
    <t>Recursos del Balance</t>
  </si>
  <si>
    <t>Otros Recursos de Capital</t>
  </si>
  <si>
    <t>1.2.2.1</t>
  </si>
  <si>
    <t>1.2.3.1</t>
  </si>
  <si>
    <t>1.2.3.2</t>
  </si>
  <si>
    <t>Rendimientos de operaciones financieras con recursos de Transferencias Nacionales SGP Gratuidad</t>
  </si>
  <si>
    <t>Impuestos de vehículos</t>
  </si>
  <si>
    <t>Gastos legales</t>
  </si>
  <si>
    <t>Otros Recursos del Balance</t>
  </si>
  <si>
    <t>1.2.1.2.1</t>
  </si>
  <si>
    <t>1.2.1.2.2</t>
  </si>
  <si>
    <t>1.2.1.2.3</t>
  </si>
  <si>
    <t>1.2.1.2.4</t>
  </si>
  <si>
    <t>1.2.1.2.5</t>
  </si>
  <si>
    <t>Otros Recursos del Balance recursos propios</t>
  </si>
  <si>
    <t>Otros Recursos del Balance SGP</t>
  </si>
  <si>
    <t>Otros Recursos del Balance transferencias municipales</t>
  </si>
  <si>
    <t>Otros Recursos del Balance presupuesto participativo</t>
  </si>
  <si>
    <t>Otros Recursos del Balance donaciones</t>
  </si>
  <si>
    <t>NOTAS:  * Se debe garantizar la respectiva coincidencia entre las fuentes de recursos en el ingreso con respecto al gasto.   * La estructura debe ser inmodificable e inamovible por los usuarios operadores del sistema.</t>
  </si>
  <si>
    <t>DENOMINACION SIFSE</t>
  </si>
  <si>
    <t>ingresos operacionales</t>
  </si>
  <si>
    <t>Gratuidad</t>
  </si>
  <si>
    <t>Transferencias de municipales de calidad SGP</t>
  </si>
  <si>
    <t>otras transferencia recursos publicos</t>
  </si>
  <si>
    <t>Cobros ciclo complementario escuelas normales</t>
  </si>
  <si>
    <t>recursos de capital</t>
  </si>
  <si>
    <t>EQUIVALENCIA NUMERICA SIFSE</t>
  </si>
  <si>
    <t>contratacion de servicios tecnicos profesionales</t>
  </si>
  <si>
    <t>adquisicion de bienes</t>
  </si>
  <si>
    <t>arrendamiento de bienes</t>
  </si>
  <si>
    <t>acueducto, alcantarillado y aseo</t>
  </si>
  <si>
    <t>energía</t>
  </si>
  <si>
    <t>teléfono</t>
  </si>
  <si>
    <t>internet</t>
  </si>
  <si>
    <t>seguros</t>
  </si>
  <si>
    <t>otros gastos generales</t>
  </si>
  <si>
    <t>Sostenimiento de semovientes y proyectos  pedagógicos productivos</t>
  </si>
  <si>
    <t>Actividades pedagógicas</t>
  </si>
  <si>
    <t>Acciones de mejoramiento a la gestión escolar y académica</t>
  </si>
  <si>
    <t xml:space="preserve">Derechos académicos y servicios complementarios CLEI </t>
  </si>
  <si>
    <t>1.1.1.4</t>
  </si>
  <si>
    <t>FUENTE (01) - RECURSOS PROPIOS</t>
  </si>
  <si>
    <t>CODIGO DE LA FUENTE</t>
  </si>
  <si>
    <t>G</t>
  </si>
  <si>
    <t>I</t>
  </si>
  <si>
    <t>F 01 - NO</t>
  </si>
  <si>
    <t>F 02 - NO</t>
  </si>
  <si>
    <t>F     3-4-5</t>
  </si>
  <si>
    <t>TOTALES</t>
  </si>
  <si>
    <t>FUENTE (02) -             SGP</t>
  </si>
  <si>
    <t>DANE</t>
  </si>
  <si>
    <t>NIT</t>
  </si>
  <si>
    <t>INSTITUCION EDUCATIVA</t>
  </si>
  <si>
    <t>811024770-9</t>
  </si>
  <si>
    <t>INSTITUCION EDUCATIVA LA AVANZADA</t>
  </si>
  <si>
    <t>811039212-6</t>
  </si>
  <si>
    <t>INSTITUCION EDUCATIVA SAN PABLO</t>
  </si>
  <si>
    <t>811039606-4</t>
  </si>
  <si>
    <t>811020856-5</t>
  </si>
  <si>
    <t>INSTITUCION EDUCATIVA FE Y ALEGRIA SANTO DOMINGO SAVIO</t>
  </si>
  <si>
    <t>811021005-9</t>
  </si>
  <si>
    <t>INSTITUCION EDUCATIVA GUADALUPE</t>
  </si>
  <si>
    <t>811022161-4</t>
  </si>
  <si>
    <t>INSTITUCION EDUCATIVA LA CANDELARIA</t>
  </si>
  <si>
    <t>811017223-2</t>
  </si>
  <si>
    <t>INSTITUCION EDUCATIVA FEDERICO CARRASQUILLA</t>
  </si>
  <si>
    <t>811019071-9</t>
  </si>
  <si>
    <t>INSTITUCION EDUCATIVA FE Y ALEGRIA GRANIZAL</t>
  </si>
  <si>
    <t>811030435-0</t>
  </si>
  <si>
    <t>INSTITUCION EDUCATIVA FE Y ALEGRIA POPULAR 1</t>
  </si>
  <si>
    <t>811033249-0</t>
  </si>
  <si>
    <t>INSTITUCION EDUCATIVA MARIA DE LOS ANGELES CANO MARQUEZ</t>
  </si>
  <si>
    <t>900229084-8</t>
  </si>
  <si>
    <t>811019065-4</t>
  </si>
  <si>
    <t>INSTITUCION EDUCATIVA ASIA IGNACIANA</t>
  </si>
  <si>
    <t>INSTITUCION EDUCATIVA LA ASUNCION</t>
  </si>
  <si>
    <t>811017875-4</t>
  </si>
  <si>
    <t>INSTITUCION EDUCATIVA VILLA DEL SOCORRO</t>
  </si>
  <si>
    <t>811018314-9</t>
  </si>
  <si>
    <t>INSTITUCION EDUCATIVA CIRO MENDIA</t>
  </si>
  <si>
    <t>811020229-7</t>
  </si>
  <si>
    <t>INSTITUCION EDUCATIVA SANTA TERESA</t>
  </si>
  <si>
    <t>811029728-1</t>
  </si>
  <si>
    <t>INSTITUCION EDUCATIVA PABLO NERUDA</t>
  </si>
  <si>
    <t>811021822-1</t>
  </si>
  <si>
    <t>INSTITUCION EDUCATIVA REPUBLICA DE HONDURAS</t>
  </si>
  <si>
    <t>811017900-0</t>
  </si>
  <si>
    <t>INSTITUCION EDUCATIVA BARRIO SANTA CRUZ</t>
  </si>
  <si>
    <t>811020962-8</t>
  </si>
  <si>
    <t>INSTITUCION EDUCATIVA FE Y ALEGRIA JOSE MARIA VELAZ</t>
  </si>
  <si>
    <t>811039274-2</t>
  </si>
  <si>
    <t>INSTITUCION EDUCATIVA FINCA LA MESA</t>
  </si>
  <si>
    <t>900412664-3</t>
  </si>
  <si>
    <t>INSTITUCION EDUCATIVA MANUEL URIBE ANGEL</t>
  </si>
  <si>
    <t>811016950-4</t>
  </si>
  <si>
    <t>811017359-5</t>
  </si>
  <si>
    <t>INSTITUCION EDUCATIVA PEDRO LUIS VILLA</t>
  </si>
  <si>
    <t>811017315-1</t>
  </si>
  <si>
    <t>INSTITUCION EDUCATIVA JOSE ROBERTO VASQUEZ</t>
  </si>
  <si>
    <t>811020435-8</t>
  </si>
  <si>
    <t>INSTITUCION EDUCATIVA ENRIQUE OLAYA HERRERA</t>
  </si>
  <si>
    <t>811021944-1</t>
  </si>
  <si>
    <t>INSTITUCION EDUCATIVA SAN LORENZO DE ABURRA</t>
  </si>
  <si>
    <t>811019074-0</t>
  </si>
  <si>
    <t>INSTITUCION EDUCATIVA FE Y ALEGRIA LA CIMA</t>
  </si>
  <si>
    <t>811018352-9</t>
  </si>
  <si>
    <t>INSTITUCION EDUCATIVA GABRIEL RESTREPO MORENO</t>
  </si>
  <si>
    <t>811017314-4</t>
  </si>
  <si>
    <t>INSTITUCION EDUCATIVA SAN JUAN BAUTISTA DE LA SALLE</t>
  </si>
  <si>
    <t>811015293-9</t>
  </si>
  <si>
    <t>INSTITUCION EDUCATIVA JOSE ANTONIO GALAN</t>
  </si>
  <si>
    <t>811040079-4</t>
  </si>
  <si>
    <t>INSTITUCION EDUCATIVA ALVARO MARIN VELASCO</t>
  </si>
  <si>
    <t>811017537-1</t>
  </si>
  <si>
    <t>INSTITUCION EDUCATIVA HERNAN TORO AGUDELO</t>
  </si>
  <si>
    <t>811019899-1</t>
  </si>
  <si>
    <t>INSTITUCION EDUCATIVA LAS NIEVES</t>
  </si>
  <si>
    <t>811018169-7</t>
  </si>
  <si>
    <t>INSTITUCION EDUCATIVA RAMON MUNERA LOPERA</t>
  </si>
  <si>
    <t>811014433-9</t>
  </si>
  <si>
    <t>811019616-2</t>
  </si>
  <si>
    <t>INSTITUCION EDUCATIVA RODRIGO LARA BONILLA</t>
  </si>
  <si>
    <t>INSTITUCION EDUCATIVA REINO DE BELGICA</t>
  </si>
  <si>
    <t>811017291-3</t>
  </si>
  <si>
    <t>INSTITUCION EDUCATIVA JOSE MARIA BRAVO MARQUEZ</t>
  </si>
  <si>
    <t>811017718-6</t>
  </si>
  <si>
    <t>INSTITUCION EDUCATIVA JAVIERA LONDOÑO - SEVILLA</t>
  </si>
  <si>
    <t>811017266-9</t>
  </si>
  <si>
    <t>INSTITUCION EDUCATIVA ALFONSO MORA NARANJO</t>
  </si>
  <si>
    <t>811018764-1</t>
  </si>
  <si>
    <t>INSTITUCION EDUCATIVA CAMPO VALDES</t>
  </si>
  <si>
    <t>811026814-3</t>
  </si>
  <si>
    <t>INSTITUCION EDUCATIVA FRANCISCO MIRANDA</t>
  </si>
  <si>
    <t>811040151-7</t>
  </si>
  <si>
    <t>INSTITUCION EDUCATIVA JUAN DE DIOS COCK</t>
  </si>
  <si>
    <t>811013474-6</t>
  </si>
  <si>
    <t>INSTITUCION EDUCATIVA SAN JUAN BOSCO</t>
  </si>
  <si>
    <t>INSTITUCION EDUCATIVA ALVERNIA</t>
  </si>
  <si>
    <t>811019503-9</t>
  </si>
  <si>
    <t>INSTITUCION EDUCATIVA PBRO CAMILO TORRES RESTREPO</t>
  </si>
  <si>
    <t>811019153-4</t>
  </si>
  <si>
    <t>INSTITUCION EDUCATIVA FRANCISCO LUIS HERNANDEZ BETANCUR</t>
  </si>
  <si>
    <t>811018722-0</t>
  </si>
  <si>
    <t>INSTITUCION EDUCATIVA GILBERTO ALZATE AVENDAÑO</t>
  </si>
  <si>
    <t>811040150-1</t>
  </si>
  <si>
    <t>INSTITUCION EDUCATIVA SAN AGUSTIN</t>
  </si>
  <si>
    <t>INSTITUCION EDUCATIVA LORENZA VILLEGAS DE SANTOS</t>
  </si>
  <si>
    <t>811020786-8</t>
  </si>
  <si>
    <t>INSTITUCION EDUCATIVA MONSEÑOR FRANCISCO CRISTOBAL TORO</t>
  </si>
  <si>
    <t>811018605-7</t>
  </si>
  <si>
    <t>INSTITUCION EDUCATIVA FE Y ALEGRIA LUIS AMIGO</t>
  </si>
  <si>
    <t>811023680-1</t>
  </si>
  <si>
    <t>INSTITUCION EDUCATIVA JOSE EUSEBIO CARO</t>
  </si>
  <si>
    <t>900344402-9</t>
  </si>
  <si>
    <t>INSTITUCION EDUCATIVA EL BOSQUE</t>
  </si>
  <si>
    <t>811018890-1</t>
  </si>
  <si>
    <t>INSTITUCION EDUCATIVA PBRO ANTONIO JOSE BERNAL LONDOÑO SJ</t>
  </si>
  <si>
    <t>811019727-1</t>
  </si>
  <si>
    <t>INSTITUCION EDUCATIVA MAESTRO PEDRO NEL GOMEZ</t>
  </si>
  <si>
    <t>811019723-2</t>
  </si>
  <si>
    <t>INSTITUCION EDUCATIVA DIEGO ECHAVARRIA MISAS</t>
  </si>
  <si>
    <t>INSTITUCION EDUCATIVA RODRIGO CORREA PALACIO</t>
  </si>
  <si>
    <t>811018564-3</t>
  </si>
  <si>
    <t>INSTITUCION EDUCATIVA SEBASTIAN DE BELALCAZAR</t>
  </si>
  <si>
    <t>811019800-1</t>
  </si>
  <si>
    <t>INSTITUCION EDUCATIVA FELIX DE BEDOUT MORENO</t>
  </si>
  <si>
    <t>811026976-8</t>
  </si>
  <si>
    <t>INSTITUCION EDUCATIVA SOR JUANA INES DE LA CRUZ</t>
  </si>
  <si>
    <t>811019729-6</t>
  </si>
  <si>
    <t>INSTITUCION EDUCATIVA JOSE ASUNCION SILVA</t>
  </si>
  <si>
    <t>811019802-6</t>
  </si>
  <si>
    <t>INSTITUCION EDUCATIVA JULIO CESAR GARCIA</t>
  </si>
  <si>
    <t>900339251-3</t>
  </si>
  <si>
    <t>INSTITUCION EDUCATIVA COLEGIO LOYOLA PARA LA CIENCIA Y LA INNOVACION</t>
  </si>
  <si>
    <t>811017744-8</t>
  </si>
  <si>
    <t>811018101-7</t>
  </si>
  <si>
    <t>INSTITUCION EDUCATIVA REPUBLICA DE URUGUAY</t>
  </si>
  <si>
    <t>811017999-9</t>
  </si>
  <si>
    <t>INSTITUCION EDUCATIVA PEDRO CLAVER AGUIRRE</t>
  </si>
  <si>
    <t>811020170-1</t>
  </si>
  <si>
    <t>INSTITUCION EDUCATIVA TRICENTENARIO</t>
  </si>
  <si>
    <t>811018519-1</t>
  </si>
  <si>
    <t>INSTITUCION EDUCATIVA MARIA MONTESSORI</t>
  </si>
  <si>
    <t>811039002-6</t>
  </si>
  <si>
    <t>INSTITUCION EDUCATIVA DINAMARCA</t>
  </si>
  <si>
    <t>811040136-6</t>
  </si>
  <si>
    <t>INSTITUCION EDUCATIVA MAESTRO ARENAS BETANCUR</t>
  </si>
  <si>
    <t>811040184-1</t>
  </si>
  <si>
    <t>INSTITUCION EDUCATIVA ALFONSO LOPEZ</t>
  </si>
  <si>
    <t>811039265-6</t>
  </si>
  <si>
    <t>INSTITUCION EDUCATIVA CASD JOSE MARIA ESPINOSA PRIETO</t>
  </si>
  <si>
    <t>811019735-0</t>
  </si>
  <si>
    <t>INSTITUCION EDUCATIVA CIUDADELA LAS AMERICAS</t>
  </si>
  <si>
    <t>INSTITUCION EDUCATIVA JUVENIL NUEVO FUTURO</t>
  </si>
  <si>
    <t>811019724-1</t>
  </si>
  <si>
    <t>INSTITUCION EDUCATIVA BARRIO SANTANDER</t>
  </si>
  <si>
    <t>INSTITUCION EDUCATIVA DOCE DE OCTUBRE</t>
  </si>
  <si>
    <t>811039431-2</t>
  </si>
  <si>
    <t>INSTITUCION EDUCATIVA ALFREDO COCK ARANGO</t>
  </si>
  <si>
    <t>811031904-8</t>
  </si>
  <si>
    <t>INSTITUCION EDUCATIVA MAESTRO FERNANDO BOTERO</t>
  </si>
  <si>
    <t>811038688-3</t>
  </si>
  <si>
    <t>INSTITUCION EDUCATIVA LA ESPERANZA</t>
  </si>
  <si>
    <t>811016855-2</t>
  </si>
  <si>
    <t>INSTITUCION EDUCATIVA EL TRIUNFO SANTA TERESA</t>
  </si>
  <si>
    <t>811017615-6</t>
  </si>
  <si>
    <t>INSTITUCION EDUCATIVA KENNEDY</t>
  </si>
  <si>
    <t>900705033-4</t>
  </si>
  <si>
    <t>INSTITUCION EDUCATIVA JESUS MARIA VALLE</t>
  </si>
  <si>
    <t>811026293-6</t>
  </si>
  <si>
    <t>INSTITUCION EDUCATIVA EL PICACHITO</t>
  </si>
  <si>
    <t>811019733-6</t>
  </si>
  <si>
    <t>INSTITUCION EDUCATIVA EL PEDREGAL</t>
  </si>
  <si>
    <t>900413904-0</t>
  </si>
  <si>
    <t>INSTITUCION EDUCATIVA JORGE ELIECER GAITAN</t>
  </si>
  <si>
    <t>811018891-7</t>
  </si>
  <si>
    <t>INSTITUCION EDUCATIVA LUIS LOPEZ DE MESA</t>
  </si>
  <si>
    <t>811018514-5</t>
  </si>
  <si>
    <t>INSTITUCION EDUCATIVA SAN VICENTE DE PAUL</t>
  </si>
  <si>
    <t>811018233-0</t>
  </si>
  <si>
    <t>INSTITUCION EDUCATIVA JESUS REY</t>
  </si>
  <si>
    <t>INSTITUCION EDUCATIVA BELLO HORIZONTE</t>
  </si>
  <si>
    <t>811045207-3</t>
  </si>
  <si>
    <t>INSTITUCION EDUCATIVA FE Y ALEGRIA AURES</t>
  </si>
  <si>
    <t>INSTITUCION EDUCATIVA EL DIAMANTE</t>
  </si>
  <si>
    <t>811015194-8</t>
  </si>
  <si>
    <t>INSTITUCION EDUCATIVA FE Y ALEGRIA SAN JOSE</t>
  </si>
  <si>
    <t>900218633-4</t>
  </si>
  <si>
    <t>INSTITUCION EDUCATIVA AURES</t>
  </si>
  <si>
    <t>811042295-8</t>
  </si>
  <si>
    <t>INSTITUCION EDUCATIVA BARRIO OLAYA HERRERA</t>
  </si>
  <si>
    <t>811020911-2</t>
  </si>
  <si>
    <t>INSTITUCION EDUCATIVA VILLA FLORA</t>
  </si>
  <si>
    <t>890980706-4</t>
  </si>
  <si>
    <t>INSTITUCION EDUCATIVA MONSEÑOR GERARDO VALENCIA CANO</t>
  </si>
  <si>
    <t>811018372-6</t>
  </si>
  <si>
    <t>811019634-5</t>
  </si>
  <si>
    <t>INSTITUCION EDUCATIVA JORGE ROBLEDO</t>
  </si>
  <si>
    <t>811040275-1</t>
  </si>
  <si>
    <t>INSTITUCION EDUCATIVA MARISCAL ROBLEDO</t>
  </si>
  <si>
    <t>811039001-9</t>
  </si>
  <si>
    <t>INSTITUCION EDUCATIVA RAFAEL GARCIA HERREROS</t>
  </si>
  <si>
    <t>811018651-6</t>
  </si>
  <si>
    <t>INSTITUCION EDUCATIVA BARRIO SANTA MARGARITA</t>
  </si>
  <si>
    <t>811017317-6</t>
  </si>
  <si>
    <t>INSTITUCION EDUCATIVA CAMILO MORA CARRASQUILLA</t>
  </si>
  <si>
    <t>811020638-6</t>
  </si>
  <si>
    <t>INSTITUCION EDUCATIVA TOMAS CARRASQUILLA</t>
  </si>
  <si>
    <t>811028888-7</t>
  </si>
  <si>
    <t>INSTITUCION EDUCATIVA VALLEJUELOS</t>
  </si>
  <si>
    <t>811024436-3</t>
  </si>
  <si>
    <t>INSTITUCION EDUCATIVA INSTITUTO TECNICO INDUSTRIAL PASCUAL BRAVO</t>
  </si>
  <si>
    <t>811040167-4</t>
  </si>
  <si>
    <t>INSTITUCION EDUCATIVA VIDA PARA TODOS</t>
  </si>
  <si>
    <t>890980168-1</t>
  </si>
  <si>
    <t>INSTITUCION EDUCATIVA ESCUELA NORMAL SUPERIOR DE MEDELLIN</t>
  </si>
  <si>
    <t>811017293-8</t>
  </si>
  <si>
    <t>INSTITUCION EDUCATIVA ALFONSO LOPEZ PUMAREJO</t>
  </si>
  <si>
    <t>811022459-3</t>
  </si>
  <si>
    <t>INSTITUCION EDUCATIVA FELIX HENAO BOTERO</t>
  </si>
  <si>
    <t>INSTITUCION EDUCATIVA LUIS CARLOS GALAN SARMIENTO</t>
  </si>
  <si>
    <t>811017307-2</t>
  </si>
  <si>
    <t>INSTITUCION EDUCATIVA JOSE CELESTINO MUTIS</t>
  </si>
  <si>
    <t>811017766-1</t>
  </si>
  <si>
    <t>INSTITUCION EDUCATIVA CARACAS</t>
  </si>
  <si>
    <t>811018066-7</t>
  </si>
  <si>
    <t>INSTITUCION EDUCATIVA LA LIBERTAD</t>
  </si>
  <si>
    <t>INSTITUCION EDUCATIVA SOL DE ORIENTE</t>
  </si>
  <si>
    <t>811020369-1</t>
  </si>
  <si>
    <t>INSTITUCION EDUCATIVA JUAN DE DIOS CARVAJAL</t>
  </si>
  <si>
    <t>811039153-1</t>
  </si>
  <si>
    <t>INSTITUCION EDUCATIVA JUAN DE LA CRUZ POSADA</t>
  </si>
  <si>
    <t>811025548-4</t>
  </si>
  <si>
    <t>INSTITUCION EDUCATIVA GABRIEL GARCIA MARQUEZ</t>
  </si>
  <si>
    <t>INSTITUCION EDUCATIVA SAN FRANCISCO DE ASIS</t>
  </si>
  <si>
    <t>811040137-3</t>
  </si>
  <si>
    <t>INSTITUCION EDUCATIVA JOAQUIN VALLEJO ARBELAEZ</t>
  </si>
  <si>
    <t>900414712-8</t>
  </si>
  <si>
    <t>INSTITUCION EDUCATIVA EL PINAL</t>
  </si>
  <si>
    <t>INSTITUCION EDUCATIVA ARZOBISPO TULIO BOTERO SALAZAR</t>
  </si>
  <si>
    <t>811039630-1</t>
  </si>
  <si>
    <t>INSTITUCION EDUCATIVA MIRAFLORES - LUIS EDUARDO VALENCIA GARCIA</t>
  </si>
  <si>
    <t>811017265-1</t>
  </si>
  <si>
    <t>INSTITUCION EDUCATIVA ASAMBLEA DEPARTAMENTAL</t>
  </si>
  <si>
    <t>811017215-3</t>
  </si>
  <si>
    <t>INSTITUCION EDUCATIVA GONZALO RESTREPO JARAMILLO</t>
  </si>
  <si>
    <t>INSTITUCION EDUCATIVA SANTA ELENA</t>
  </si>
  <si>
    <t>CENTRO EDUCATIVO MEDIA LUNA</t>
  </si>
  <si>
    <t>CENTRO EDUCATIVO PERMANENTE MAZO</t>
  </si>
  <si>
    <t>811026458-4</t>
  </si>
  <si>
    <t>CENTRO EDUCATIVO JUAN ANDRES PATIÑO</t>
  </si>
  <si>
    <t>811014080-2</t>
  </si>
  <si>
    <t>INSTITUCION EDUCATIVA FEDERICO OZANAM</t>
  </si>
  <si>
    <t>811017366-7</t>
  </si>
  <si>
    <t>INSTITUCION EDUCATIVA LA MILAGROSA</t>
  </si>
  <si>
    <t>INSTITUCION EDUCATIVA EL SALVADOR</t>
  </si>
  <si>
    <t>811018413-1</t>
  </si>
  <si>
    <t>INSTITUCION EDUCATIVA MERCEDITAS GOMEZ MARTINEZ</t>
  </si>
  <si>
    <t>811035928-2</t>
  </si>
  <si>
    <t>INSTITUCION EDUCATIVA GABRIELA GOMEZ CARVAJAL</t>
  </si>
  <si>
    <t>890981415-0</t>
  </si>
  <si>
    <t>INSTITUCION EDUCATIVA MANUEL JOSE CAYZEDO</t>
  </si>
  <si>
    <t>INSTITUCION EDUCATIVA TULIO OSPINA</t>
  </si>
  <si>
    <t>900817827-6</t>
  </si>
  <si>
    <t>INSTITUCION EDUCATIVA SAN BENITO</t>
  </si>
  <si>
    <t>890983782-8</t>
  </si>
  <si>
    <t>INSTITUCION EDUCATIVA ANA DE CASTRILLON</t>
  </si>
  <si>
    <t>811017377-8</t>
  </si>
  <si>
    <t>INSTITUCION EDUCATIVA CEFA</t>
  </si>
  <si>
    <t>811017835-1</t>
  </si>
  <si>
    <t>INSTITUCION EDUCATIVA HECTOR ABAD GOMEZ</t>
  </si>
  <si>
    <t>INSTITUCION EDUCATIVA JAVIERA LONDOÑO</t>
  </si>
  <si>
    <t>890980116-9</t>
  </si>
  <si>
    <t>INSTITUCION EDUCATIVA MARCO FIDEL SUAREZ</t>
  </si>
  <si>
    <t>INSTITUCION EDUCATIVA LUCRECIO JARAMILLO VELEZ</t>
  </si>
  <si>
    <t>811039065-1</t>
  </si>
  <si>
    <t>INSTITUCION EDUCATIVA MATER DEI</t>
  </si>
  <si>
    <t>811016864-9</t>
  </si>
  <si>
    <t>INSTITUCION EDUCATIVA SANTA ROSA DE LIMA</t>
  </si>
  <si>
    <t>811034110-0</t>
  </si>
  <si>
    <t>INSTITUCION EDUCATIVA CONCEJO DE MEDELLIN</t>
  </si>
  <si>
    <t>811039252-0</t>
  </si>
  <si>
    <t>INSTITUCION EDUCATIVA LOLA GONZALEZ</t>
  </si>
  <si>
    <t>811017152-8</t>
  </si>
  <si>
    <t>INSTITUCION EDUCATIVA SAMUEL BARRIENTOS RESTREPO</t>
  </si>
  <si>
    <t>INSTITUCION EDUCATIVA RAFAEL URIBE URIBE</t>
  </si>
  <si>
    <t>811016998-7</t>
  </si>
  <si>
    <t>INSTITUCION EDUCATIVA CRISTOBAL COLON</t>
  </si>
  <si>
    <t>811016885-3</t>
  </si>
  <si>
    <t>INSTITUCION EDUCATIVA FRANCISCO ANTONIO ZEA</t>
  </si>
  <si>
    <t>INSTITUCION EDUCATIVA AMERICA</t>
  </si>
  <si>
    <t>INSTITUCION EDUCATIVA LA PIEDAD</t>
  </si>
  <si>
    <t>900705111-0</t>
  </si>
  <si>
    <t>INSTITUCION EDUCATIVA EL CORAZON</t>
  </si>
  <si>
    <t>811017345-2</t>
  </si>
  <si>
    <t>INSTITUCION EDUCATIVA BENEDIKTA ZUR NIEDEN</t>
  </si>
  <si>
    <t>900419075-7</t>
  </si>
  <si>
    <t>INSTITUCION EDUCATIVA CARLOS VIECO ORTIZ</t>
  </si>
  <si>
    <t>900585184-1</t>
  </si>
  <si>
    <t>INSTITUCION EDUCATIVA JUAN XXIII</t>
  </si>
  <si>
    <t>811019139-0</t>
  </si>
  <si>
    <t>INSTITUCION EDUCATIVA LA INDEPENDENCIA</t>
  </si>
  <si>
    <t>811021743-6</t>
  </si>
  <si>
    <t>INSTITUCION EDUCATIVA EDUARDO SANTOS</t>
  </si>
  <si>
    <t>INSTITUCION EDUCATIVA STELLA VELEZ LONDOÑO</t>
  </si>
  <si>
    <t>811042439-1</t>
  </si>
  <si>
    <t>INSTITUCION EDUCATIVA INEM JOSE FELIX DE RESTREPO</t>
  </si>
  <si>
    <t>900707080-1</t>
  </si>
  <si>
    <t>INSTITUCION EDUCATIVA JOSE ACEVEDO Y GOMEZ</t>
  </si>
  <si>
    <t>INSTITUCION EDUCATIVA CRISTO REY</t>
  </si>
  <si>
    <t>INSTITUCION EDUCATIVA BENJAMIN HERRERA</t>
  </si>
  <si>
    <t>INSTITUCION EDUCATIVA SANTOS ANGELES CUSTODIOS</t>
  </si>
  <si>
    <t>811022003-9</t>
  </si>
  <si>
    <t>INSTITUCION EDUCATIVA OCTAVIO CALDERON MEJIA</t>
  </si>
  <si>
    <t>INSTITUCION EDUCATIVA LA PRESENTACION</t>
  </si>
  <si>
    <t>INSTITUCION EDUCATIVA SANTO ANGEL</t>
  </si>
  <si>
    <t>INSTITUCION EDUCATIVA LA SALLE DE CAMPOAMOR</t>
  </si>
  <si>
    <t>INSTITUCION EDUCATIVA HORACIO MUÑOZ SUESCUN</t>
  </si>
  <si>
    <t>INSTITUCION EDUCATIVA SAN ROBERTO BELARMINO</t>
  </si>
  <si>
    <t>INSTITUCION EDUCATIVA REPUBLICA DE VENEZUELA</t>
  </si>
  <si>
    <t>811018695-1</t>
  </si>
  <si>
    <t>INSTITUCION EDUCATIVA JUAN MARIA CESPEDES</t>
  </si>
  <si>
    <t>811019890-4</t>
  </si>
  <si>
    <t>INSTITUCION EDUCATIVA PEDRO OCTAVIO AMADO</t>
  </si>
  <si>
    <t>811045448-1</t>
  </si>
  <si>
    <t>INSTITUCION EDUCATIVA FATIMA NUTIBARA</t>
  </si>
  <si>
    <t>INSTITUCION EDUCATIVA ROSALIA SUAREZ</t>
  </si>
  <si>
    <t>INSTITUCION EDUCATIVA RAMON GIRALDO CEBALLOS</t>
  </si>
  <si>
    <t>INSTITUCION EDUCATIVA MARINA ORTH</t>
  </si>
  <si>
    <t>900196642-4</t>
  </si>
  <si>
    <t>INSTITUCION EDUCATIVA DEBORA ARANGO PEREZ</t>
  </si>
  <si>
    <t>811045489-3</t>
  </si>
  <si>
    <t>INSTITUCION EDUCATIVA JOSE MARIA BERNAL</t>
  </si>
  <si>
    <t>811018049-1</t>
  </si>
  <si>
    <t>INSTITUCION EDUCATIVA ALCALDIA DE MEDELLIN</t>
  </si>
  <si>
    <t>811040138-0</t>
  </si>
  <si>
    <t>INSTITUCION EDUCATIVA ANTONIO RICAURTE</t>
  </si>
  <si>
    <t>811018723-8</t>
  </si>
  <si>
    <t>INSTITUCION EDUCATIVA YERMO Y PARRES</t>
  </si>
  <si>
    <t>811018854-4</t>
  </si>
  <si>
    <t>INSTITUCION EDUCATIVA OCTAVIO HARRY</t>
  </si>
  <si>
    <t>811040452-9</t>
  </si>
  <si>
    <t>INSTITUCION EDUCATIVA CAPILLA DEL ROSARIO</t>
  </si>
  <si>
    <t>811040224-6</t>
  </si>
  <si>
    <t>CENTRO EDUCATIVO EL MANZANILLO</t>
  </si>
  <si>
    <t>INSTITUCION EDUCATIVA HECTOR ROGELIO MONTOYA</t>
  </si>
  <si>
    <t>811035850-7</t>
  </si>
  <si>
    <t>CENTRO EDUCATIVO LA ALDEA</t>
  </si>
  <si>
    <t>INSTITUCION EDUCATIVA SAN CRISTOBAL</t>
  </si>
  <si>
    <t>INSTITUCION EDUCATIVA PBRO JUAN J. ESCOBAR</t>
  </si>
  <si>
    <t>INSTITUCION EDUCATIVA PBRO CARLOS ALBERTO CALDERON</t>
  </si>
  <si>
    <t>811017053-7</t>
  </si>
  <si>
    <t>INSTITUCION EDUCATIVA LOMA HERMOSA</t>
  </si>
  <si>
    <t>811022317-6</t>
  </si>
  <si>
    <t>INSTITUCION EDUCATIVA JOSE HORACIO BETANCUR</t>
  </si>
  <si>
    <t>811017858-9</t>
  </si>
  <si>
    <t>CENTRO EDUCATIVO TRAVESIAS EL MORRO</t>
  </si>
  <si>
    <t>900343358-8</t>
  </si>
  <si>
    <t>811035941-9</t>
  </si>
  <si>
    <t>INSTITUCION EDUCATIVA ALFONSO UPEGUI OROZCO</t>
  </si>
  <si>
    <t>811022893-7</t>
  </si>
  <si>
    <t>CENTRO EDUCATIVO PEDREGAL ALTO</t>
  </si>
  <si>
    <t>811030068-0</t>
  </si>
  <si>
    <t>CENTRO EDUCATIVO LAS PLAYAS</t>
  </si>
  <si>
    <t>900411862-0</t>
  </si>
  <si>
    <t>811020971-4</t>
  </si>
  <si>
    <t>INSTITUCION EDUCATIVA SAN ANTONIO DE PRADO</t>
  </si>
  <si>
    <t>811030637-1</t>
  </si>
  <si>
    <t>INSTITUCION EDUCATIVA MANUEL J. BETANCUR</t>
  </si>
  <si>
    <t>811023556-4</t>
  </si>
  <si>
    <t>INSTITUCION EDUCATIVA EL LIMONAR</t>
  </si>
  <si>
    <t>811039191-1</t>
  </si>
  <si>
    <t>INSTITUCION EDUCATIVA FE Y ALEGRIA EL LIMONAR</t>
  </si>
  <si>
    <t>811013378-7</t>
  </si>
  <si>
    <t>INSTITUCION EDUCATIVA MONSEÑOR VICTOR WIEDEMANN</t>
  </si>
  <si>
    <t>811035980-6</t>
  </si>
  <si>
    <t>INSTITUCION EDUCATIVA SAN JOSE OBRERO</t>
  </si>
  <si>
    <t>811040863-2</t>
  </si>
  <si>
    <t>CENTRO EDUCATIVO EL SALADO</t>
  </si>
  <si>
    <t>900195133-2</t>
  </si>
  <si>
    <t>INSTITUCION EDUCATIVA ANGELA RESTREPO MORENO</t>
  </si>
  <si>
    <t xml:space="preserve">21 A </t>
  </si>
  <si>
    <t>45 A</t>
  </si>
  <si>
    <t>103 A</t>
  </si>
  <si>
    <t>152 A</t>
  </si>
  <si>
    <t>152 B</t>
  </si>
  <si>
    <t>210 A</t>
  </si>
  <si>
    <t>COD FSE</t>
  </si>
  <si>
    <t>REPRESENTANTE DOCENTES</t>
  </si>
  <si>
    <t>REPRESENTANTE DE ALUMNOS</t>
  </si>
  <si>
    <t>REPRESENTANTE DE EX - ALUMNOS</t>
  </si>
  <si>
    <t>REPRESENTANTE DE PADRES DE FAMILIA</t>
  </si>
  <si>
    <t>REPRESENTANTE DEL SECTOR PRODUCTIVO</t>
  </si>
  <si>
    <t>ORDENADOR DEL GASTO - RECTOR (A)</t>
  </si>
  <si>
    <t>TESORERO (A)</t>
  </si>
  <si>
    <t>CONTADOR (A)</t>
  </si>
  <si>
    <t>GASTOS DE FUNCIONAMIENTO</t>
  </si>
  <si>
    <t>2.1.1</t>
  </si>
  <si>
    <t>GASTOS DE PERSONAL</t>
  </si>
  <si>
    <t>2.1.1.1</t>
  </si>
  <si>
    <t>CONTRATACION DE SERVICIOS TECNICOS PROFESIONALES</t>
  </si>
  <si>
    <t>2.1.2</t>
  </si>
  <si>
    <t>GASTOS GENERALES</t>
  </si>
  <si>
    <t>2.1.2.1</t>
  </si>
  <si>
    <t>ADQUISICIÓN DE BIENES</t>
  </si>
  <si>
    <t>2.1.2.2</t>
  </si>
  <si>
    <t>ADQUISICIÓN DE SERVICIOS</t>
  </si>
  <si>
    <t>2.1.2.2.1</t>
  </si>
  <si>
    <t>ARRENDAMIENTO DE BIENES</t>
  </si>
  <si>
    <t>2.1.2.2.2</t>
  </si>
  <si>
    <t>SERVICIOS PUBLICOS</t>
  </si>
  <si>
    <t>2.1.2.2.3</t>
  </si>
  <si>
    <t>PRIMAS Y SEGUROS</t>
  </si>
  <si>
    <t>2.1.2.2.4</t>
  </si>
  <si>
    <t>IMPRESOS Y PUBLICACIONES</t>
  </si>
  <si>
    <t>2.1.2.2.5</t>
  </si>
  <si>
    <t>GASTOS DE VIAJE (Dto 4791/08 Art. 11 numeral 9 Art 13 numeral 2)</t>
  </si>
  <si>
    <t>2.1.2.2.6</t>
  </si>
  <si>
    <t>OTROS GASTOS GENERALES EN ADQUISICION DE SERVICIOS</t>
  </si>
  <si>
    <t>2.1.2.3</t>
  </si>
  <si>
    <t>IMPUESTOS Y TASAS</t>
  </si>
  <si>
    <t>GASTOS DE INVERSION</t>
  </si>
  <si>
    <t>2.2.1</t>
  </si>
  <si>
    <t>PROYECTOS DE FORTALECIMIENTO INSTITUCIONAL</t>
  </si>
  <si>
    <t>2.2.2</t>
  </si>
  <si>
    <t>PROYECTOS DE INFRAESTRUCTURA EDUCATIVA</t>
  </si>
  <si>
    <t>FONDOS DE SERVICIOS EDUCATIVOS</t>
  </si>
  <si>
    <t>MUNICIPIO DE MEDELLIN</t>
  </si>
  <si>
    <t>PROYECTO DE PRESUPUESTO 2016</t>
  </si>
  <si>
    <t>900932971-0</t>
  </si>
  <si>
    <t>INSTITUCION EDUCATIVA LA SIERRA</t>
  </si>
  <si>
    <t>1.1.1.5</t>
  </si>
  <si>
    <t>Intereses de Mora Rentas Contractuales</t>
  </si>
  <si>
    <t>901050539-1</t>
  </si>
  <si>
    <t>901048423-8</t>
  </si>
  <si>
    <t>901159880-7</t>
  </si>
  <si>
    <t>900709106-1</t>
  </si>
  <si>
    <t>811017316 - 9</t>
  </si>
  <si>
    <t>901051510-1</t>
  </si>
  <si>
    <t>811021956-8</t>
  </si>
  <si>
    <t>901049755-2</t>
  </si>
  <si>
    <t>811040303-1</t>
  </si>
  <si>
    <t>900703219-8</t>
  </si>
  <si>
    <t>811034828-1</t>
  </si>
  <si>
    <t>900935808-1</t>
  </si>
  <si>
    <t>901049924-0</t>
  </si>
  <si>
    <t>901046877-9</t>
  </si>
  <si>
    <t>901048040-0</t>
  </si>
  <si>
    <t>901050221-3</t>
  </si>
  <si>
    <t>901049658-6</t>
  </si>
  <si>
    <t>901047614-3</t>
  </si>
  <si>
    <t>901049991-4</t>
  </si>
  <si>
    <t>INSTITUCION EDUCATIVA BARRIO SAN NICOLAS</t>
  </si>
  <si>
    <t>INSTITUCION EDUCATIVA NUEVO HORIZONTE - PAULO VI</t>
  </si>
  <si>
    <t>INSTITUCION EDUCATIVA EL PLAYON</t>
  </si>
  <si>
    <t>I.E MANUELA BELTRAN</t>
  </si>
  <si>
    <t>INSTITUCION EDUCATIVA BELLO ORIENTE</t>
  </si>
  <si>
    <t>INSTITUCION EDUCATIVA MANUEL JOSE GOMEZ SERNA</t>
  </si>
  <si>
    <t>INSTITUCION EDUCATIVA PROGRESAR</t>
  </si>
  <si>
    <t>INSTITUCION EDUCATIVA RODRIGO ARENAS BETANCUR</t>
  </si>
  <si>
    <t>INSTITUCION EDUCATIVA LA PASTORA</t>
  </si>
  <si>
    <t>INSTITUCION EDUCATIVA BLANQUIZAL</t>
  </si>
  <si>
    <t>INSTITUCION EDUCATIVA FUNDADORES</t>
  </si>
  <si>
    <t>INSTITUCION EDUCATIVA SANTA CATALINA DE SIENA</t>
  </si>
  <si>
    <t>INSTITUCION EDUCATIVA ALTAVISTA</t>
  </si>
  <si>
    <t>INSTITUCION EDUCATIVA LUSITANIA - PAZ DE COLOMBIA</t>
  </si>
  <si>
    <t>INSTITUCION EDUCATIVA CIUDADELA NUEVO OCCIDENTE (ANTES I.E LAS FLORES)</t>
  </si>
  <si>
    <t>INSTITUCION EDUCATIVA COMPARTIR</t>
  </si>
  <si>
    <t>INSTITUCION EDUCATIVA CORVIDE</t>
  </si>
  <si>
    <t>INSTITUCION EDUCATIVA PRADITO</t>
  </si>
  <si>
    <t>1A</t>
  </si>
  <si>
    <t>13A</t>
  </si>
  <si>
    <t>14 A</t>
  </si>
  <si>
    <t>23 A</t>
  </si>
  <si>
    <t>36A</t>
  </si>
  <si>
    <t>53A</t>
  </si>
  <si>
    <t>77A</t>
  </si>
  <si>
    <t>78A</t>
  </si>
  <si>
    <t>82A</t>
  </si>
  <si>
    <t>84A</t>
  </si>
  <si>
    <t>89A</t>
  </si>
  <si>
    <t>88A</t>
  </si>
  <si>
    <t>92A</t>
  </si>
  <si>
    <t>97A</t>
  </si>
  <si>
    <t>98A</t>
  </si>
  <si>
    <t>112 A</t>
  </si>
  <si>
    <t>135A</t>
  </si>
  <si>
    <t>151A</t>
  </si>
  <si>
    <t>175A</t>
  </si>
  <si>
    <t>211A</t>
  </si>
  <si>
    <t>Aprobado según Acta N° _______    de    JULIO    ______    de   2019</t>
  </si>
  <si>
    <t>INSTITUCION EDUCATIVA ANTONIO DERKA SANTO DOMINGO SAVIO</t>
  </si>
  <si>
    <t xml:space="preserve">INSTITUCION EDUCATIVA MONTECARLO - GUILLERMO GAVIRIA CORREA </t>
  </si>
  <si>
    <t>INSTITUCION EDUCATIVA JESUS MARIA EL ROSAL</t>
  </si>
  <si>
    <t>INSTITUCION EDUCATIVA SANTA JUANA DE LESTONNAC</t>
  </si>
  <si>
    <t>INSTITUCION EDUCATIVA CIUDAD DON BOSCO</t>
  </si>
  <si>
    <t>INSTITUCION EDUCATIVA VILLA DE LA CANDELARIA</t>
  </si>
  <si>
    <t>INSTITUCION EDUCATIVA MADRE LAURA</t>
  </si>
  <si>
    <t>INSTITUCION EDUCATIVA MADRE MARIA MAZZARELLO</t>
  </si>
  <si>
    <t>811040162-8</t>
  </si>
  <si>
    <t>INSTITUCION EDUCATIVA PERPETUO SOCORRO</t>
  </si>
  <si>
    <t>811029006-2</t>
  </si>
  <si>
    <t xml:space="preserve">INSTITUCIÓN EDUCATIVA NICANOR RESTREPO SANTAMARÍA </t>
  </si>
  <si>
    <t>72 A</t>
  </si>
  <si>
    <t>85 A</t>
  </si>
  <si>
    <t>129 A</t>
  </si>
  <si>
    <t>154 A</t>
  </si>
  <si>
    <t>ACUERDO N° ______   DE JULIO 11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</si>
</sst>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/>
  </cellStyleXfs>
  <cellXfs count="195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2" borderId="0" xfId="0" applyFill="1" applyProtection="1"/>
    <xf numFmtId="0" fontId="0" fillId="0" borderId="1" xfId="0" applyFill="1" applyBorder="1" applyAlignment="1" applyProtection="1">
      <alignment horizontal="left" vertical="justify"/>
    </xf>
    <xf numFmtId="0" fontId="0" fillId="0" borderId="0" xfId="0" applyBorder="1" applyProtection="1"/>
    <xf numFmtId="0" fontId="0" fillId="0" borderId="0" xfId="0" applyBorder="1" applyAlignment="1" applyProtection="1">
      <alignment horizontal="left" vertical="justify"/>
    </xf>
    <xf numFmtId="3" fontId="0" fillId="0" borderId="0" xfId="0" applyNumberFormat="1" applyBorder="1" applyProtection="1"/>
    <xf numFmtId="3" fontId="0" fillId="0" borderId="0" xfId="0" applyNumberFormat="1" applyFill="1" applyBorder="1" applyProtection="1"/>
    <xf numFmtId="3" fontId="0" fillId="0" borderId="0" xfId="0" applyNumberFormat="1" applyProtection="1"/>
    <xf numFmtId="3" fontId="0" fillId="0" borderId="0" xfId="0" applyNumberFormat="1" applyFill="1" applyProtection="1"/>
    <xf numFmtId="3" fontId="1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left" vertical="justify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2" fillId="4" borderId="11" xfId="0" applyFont="1" applyFill="1" applyBorder="1" applyAlignment="1" applyProtection="1">
      <alignment horizontal="center" vertical="justify"/>
    </xf>
    <xf numFmtId="0" fontId="2" fillId="4" borderId="11" xfId="0" applyFont="1" applyFill="1" applyBorder="1" applyAlignment="1" applyProtection="1">
      <alignment horizontal="left" vertical="top" wrapText="1"/>
    </xf>
    <xf numFmtId="0" fontId="2" fillId="3" borderId="9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 vertical="center"/>
    </xf>
    <xf numFmtId="3" fontId="2" fillId="2" borderId="9" xfId="0" applyNumberFormat="1" applyFont="1" applyFill="1" applyBorder="1" applyProtection="1"/>
    <xf numFmtId="164" fontId="2" fillId="2" borderId="9" xfId="0" applyNumberFormat="1" applyFont="1" applyFill="1" applyBorder="1" applyProtection="1"/>
    <xf numFmtId="3" fontId="2" fillId="2" borderId="9" xfId="0" applyNumberFormat="1" applyFont="1" applyFill="1" applyBorder="1" applyAlignment="1" applyProtection="1">
      <alignment horizontal="center" vertical="center"/>
    </xf>
    <xf numFmtId="3" fontId="2" fillId="2" borderId="6" xfId="0" applyNumberFormat="1" applyFont="1" applyFill="1" applyBorder="1" applyProtection="1"/>
    <xf numFmtId="164" fontId="2" fillId="2" borderId="6" xfId="0" applyNumberFormat="1" applyFont="1" applyFill="1" applyBorder="1" applyProtection="1"/>
    <xf numFmtId="3" fontId="2" fillId="2" borderId="6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justify"/>
    </xf>
    <xf numFmtId="164" fontId="3" fillId="0" borderId="6" xfId="0" applyNumberFormat="1" applyFont="1" applyFill="1" applyBorder="1" applyProtection="1"/>
    <xf numFmtId="164" fontId="3" fillId="0" borderId="6" xfId="0" applyNumberFormat="1" applyFont="1" applyBorder="1" applyProtection="1"/>
    <xf numFmtId="164" fontId="3" fillId="6" borderId="6" xfId="0" applyNumberFormat="1" applyFont="1" applyFill="1" applyBorder="1" applyProtection="1"/>
    <xf numFmtId="3" fontId="3" fillId="0" borderId="6" xfId="0" applyNumberFormat="1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Protection="1"/>
    <xf numFmtId="0" fontId="3" fillId="0" borderId="1" xfId="0" applyFont="1" applyBorder="1" applyAlignment="1" applyProtection="1">
      <alignment horizontal="left" vertical="justify"/>
    </xf>
    <xf numFmtId="164" fontId="3" fillId="9" borderId="6" xfId="0" applyNumberFormat="1" applyFont="1" applyFill="1" applyBorder="1" applyProtection="1"/>
    <xf numFmtId="3" fontId="3" fillId="0" borderId="12" xfId="0" applyNumberFormat="1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Protection="1"/>
    <xf numFmtId="164" fontId="3" fillId="7" borderId="6" xfId="0" applyNumberFormat="1" applyFont="1" applyFill="1" applyBorder="1" applyProtection="1"/>
    <xf numFmtId="3" fontId="3" fillId="0" borderId="12" xfId="0" applyNumberFormat="1" applyFont="1" applyFill="1" applyBorder="1" applyProtection="1"/>
    <xf numFmtId="0" fontId="3" fillId="0" borderId="12" xfId="0" applyFont="1" applyBorder="1" applyAlignment="1" applyProtection="1">
      <alignment horizontal="left" vertical="justify"/>
    </xf>
    <xf numFmtId="0" fontId="3" fillId="0" borderId="1" xfId="0" applyFont="1" applyFill="1" applyBorder="1" applyAlignment="1" applyProtection="1">
      <alignment horizontal="left" vertical="justify"/>
    </xf>
    <xf numFmtId="0" fontId="3" fillId="0" borderId="12" xfId="0" applyFont="1" applyFill="1" applyBorder="1" applyAlignment="1" applyProtection="1">
      <alignment horizontal="left" vertical="justify"/>
    </xf>
    <xf numFmtId="0" fontId="3" fillId="0" borderId="1" xfId="0" applyFont="1" applyFill="1" applyBorder="1" applyAlignment="1" applyProtection="1">
      <alignment horizontal="left" vertical="top"/>
    </xf>
    <xf numFmtId="0" fontId="3" fillId="0" borderId="12" xfId="0" applyFont="1" applyFill="1" applyBorder="1" applyAlignment="1" applyProtection="1">
      <alignment horizontal="left" vertical="top"/>
    </xf>
    <xf numFmtId="0" fontId="3" fillId="0" borderId="15" xfId="0" applyFont="1" applyBorder="1" applyAlignment="1" applyProtection="1">
      <alignment horizontal="left" vertical="justify"/>
    </xf>
    <xf numFmtId="0" fontId="3" fillId="0" borderId="17" xfId="0" applyFont="1" applyBorder="1" applyAlignment="1" applyProtection="1">
      <alignment horizontal="left" vertical="justify"/>
    </xf>
    <xf numFmtId="164" fontId="3" fillId="0" borderId="13" xfId="0" applyNumberFormat="1" applyFont="1" applyBorder="1" applyProtection="1"/>
    <xf numFmtId="3" fontId="3" fillId="0" borderId="7" xfId="0" applyNumberFormat="1" applyFont="1" applyFill="1" applyBorder="1" applyAlignment="1" applyProtection="1">
      <alignment horizontal="center" vertical="center"/>
    </xf>
    <xf numFmtId="0" fontId="6" fillId="0" borderId="1" xfId="3" applyNumberFormat="1" applyFont="1" applyFill="1" applyBorder="1" applyAlignment="1" applyProtection="1">
      <alignment horizontal="left" vertical="center"/>
    </xf>
    <xf numFmtId="1" fontId="6" fillId="0" borderId="1" xfId="3" applyNumberFormat="1" applyFont="1" applyFill="1" applyBorder="1" applyAlignment="1" applyProtection="1">
      <alignment horizontal="left" vertical="center"/>
    </xf>
    <xf numFmtId="0" fontId="7" fillId="5" borderId="1" xfId="3" applyNumberFormat="1" applyFont="1" applyFill="1" applyBorder="1" applyAlignment="1" applyProtection="1">
      <alignment horizontal="left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0" fontId="7" fillId="5" borderId="1" xfId="3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left" vertical="center"/>
    </xf>
    <xf numFmtId="1" fontId="6" fillId="0" borderId="1" xfId="3" applyNumberFormat="1" applyFont="1" applyFill="1" applyBorder="1" applyAlignment="1">
      <alignment horizontal="left" vertical="center"/>
    </xf>
    <xf numFmtId="0" fontId="6" fillId="0" borderId="1" xfId="1" applyNumberFormat="1" applyFont="1" applyBorder="1" applyAlignment="1">
      <alignment horizontal="left" vertical="center"/>
    </xf>
    <xf numFmtId="0" fontId="7" fillId="5" borderId="18" xfId="3" applyNumberFormat="1" applyFont="1" applyFill="1" applyBorder="1" applyAlignment="1">
      <alignment horizontal="center" vertical="center" wrapText="1"/>
    </xf>
    <xf numFmtId="0" fontId="7" fillId="5" borderId="1" xfId="3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justify"/>
    </xf>
    <xf numFmtId="3" fontId="0" fillId="0" borderId="19" xfId="0" applyNumberFormat="1" applyBorder="1" applyProtection="1"/>
    <xf numFmtId="0" fontId="0" fillId="0" borderId="19" xfId="0" applyBorder="1" applyAlignment="1" applyProtection="1">
      <alignment horizontal="left" vertical="justify"/>
    </xf>
    <xf numFmtId="0" fontId="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justify"/>
    </xf>
    <xf numFmtId="164" fontId="3" fillId="6" borderId="0" xfId="0" applyNumberFormat="1" applyFont="1" applyFill="1" applyBorder="1" applyProtection="1"/>
    <xf numFmtId="164" fontId="3" fillId="0" borderId="0" xfId="0" applyNumberFormat="1" applyFont="1" applyBorder="1" applyProtection="1"/>
    <xf numFmtId="3" fontId="3" fillId="0" borderId="0" xfId="0" applyNumberFormat="1" applyFont="1" applyFill="1" applyBorder="1" applyAlignment="1" applyProtection="1">
      <alignment horizontal="center" vertical="center"/>
    </xf>
    <xf numFmtId="3" fontId="2" fillId="8" borderId="1" xfId="0" applyNumberFormat="1" applyFont="1" applyFill="1" applyBorder="1" applyProtection="1"/>
    <xf numFmtId="0" fontId="1" fillId="2" borderId="1" xfId="0" applyFont="1" applyFill="1" applyBorder="1" applyAlignment="1" applyProtection="1">
      <alignment horizontal="left" vertical="justify"/>
    </xf>
    <xf numFmtId="0" fontId="1" fillId="4" borderId="1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0" fillId="0" borderId="1" xfId="0" applyFont="1" applyBorder="1" applyProtection="1"/>
    <xf numFmtId="0" fontId="0" fillId="0" borderId="1" xfId="0" applyFont="1" applyBorder="1" applyAlignment="1" applyProtection="1">
      <alignment vertical="justify"/>
    </xf>
    <xf numFmtId="0" fontId="0" fillId="0" borderId="1" xfId="0" applyFont="1" applyBorder="1" applyAlignment="1" applyProtection="1">
      <alignment horizontal="left" vertical="justify"/>
    </xf>
    <xf numFmtId="0" fontId="0" fillId="2" borderId="1" xfId="0" applyFont="1" applyFill="1" applyBorder="1" applyAlignment="1" applyProtection="1">
      <alignment horizontal="left" vertical="justify"/>
    </xf>
    <xf numFmtId="0" fontId="1" fillId="2" borderId="5" xfId="0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</xf>
    <xf numFmtId="0" fontId="0" fillId="0" borderId="1" xfId="0" applyFont="1" applyFill="1" applyBorder="1" applyAlignment="1" applyProtection="1">
      <alignment horizontal="left" vertical="justify"/>
    </xf>
    <xf numFmtId="0" fontId="0" fillId="0" borderId="1" xfId="0" applyFont="1" applyFill="1" applyBorder="1" applyProtection="1"/>
    <xf numFmtId="0" fontId="1" fillId="0" borderId="5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/>
    </xf>
    <xf numFmtId="0" fontId="0" fillId="0" borderId="1" xfId="0" applyFont="1" applyFill="1" applyBorder="1" applyAlignment="1" applyProtection="1">
      <alignment horizontal="left" vertical="top"/>
    </xf>
    <xf numFmtId="3" fontId="1" fillId="2" borderId="9" xfId="0" applyNumberFormat="1" applyFont="1" applyFill="1" applyBorder="1" applyProtection="1"/>
    <xf numFmtId="164" fontId="1" fillId="2" borderId="9" xfId="0" applyNumberFormat="1" applyFont="1" applyFill="1" applyBorder="1" applyProtection="1"/>
    <xf numFmtId="3" fontId="1" fillId="2" borderId="6" xfId="0" applyNumberFormat="1" applyFont="1" applyFill="1" applyBorder="1" applyProtection="1"/>
    <xf numFmtId="164" fontId="1" fillId="2" borderId="6" xfId="0" applyNumberFormat="1" applyFont="1" applyFill="1" applyBorder="1" applyProtection="1"/>
    <xf numFmtId="3" fontId="0" fillId="0" borderId="6" xfId="0" applyNumberFormat="1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left" vertical="justify"/>
    </xf>
    <xf numFmtId="3" fontId="0" fillId="0" borderId="0" xfId="0" applyNumberFormat="1" applyFont="1" applyBorder="1" applyProtection="1"/>
    <xf numFmtId="164" fontId="0" fillId="0" borderId="0" xfId="0" applyNumberFormat="1" applyFont="1" applyFill="1" applyBorder="1" applyProtection="1"/>
    <xf numFmtId="164" fontId="0" fillId="0" borderId="0" xfId="0" applyNumberFormat="1" applyFont="1" applyBorder="1" applyProtection="1"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vertical="justify"/>
    </xf>
    <xf numFmtId="0" fontId="1" fillId="2" borderId="21" xfId="0" applyFont="1" applyFill="1" applyBorder="1" applyAlignment="1" applyProtection="1">
      <alignment vertical="justify"/>
    </xf>
    <xf numFmtId="0" fontId="1" fillId="2" borderId="20" xfId="0" applyFont="1" applyFill="1" applyBorder="1" applyAlignment="1" applyProtection="1">
      <alignment horizontal="left" vertical="justify"/>
    </xf>
    <xf numFmtId="0" fontId="1" fillId="2" borderId="5" xfId="0" applyFont="1" applyFill="1" applyBorder="1" applyAlignment="1" applyProtection="1">
      <alignment horizontal="left" vertical="center"/>
    </xf>
    <xf numFmtId="0" fontId="0" fillId="2" borderId="0" xfId="0" applyFill="1"/>
    <xf numFmtId="0" fontId="2" fillId="0" borderId="10" xfId="0" applyFont="1" applyBorder="1" applyAlignment="1" applyProtection="1"/>
    <xf numFmtId="0" fontId="2" fillId="0" borderId="23" xfId="0" applyFont="1" applyBorder="1" applyAlignment="1" applyProtection="1"/>
    <xf numFmtId="0" fontId="1" fillId="3" borderId="24" xfId="0" applyFont="1" applyFill="1" applyBorder="1" applyAlignment="1" applyProtection="1"/>
    <xf numFmtId="0" fontId="1" fillId="3" borderId="25" xfId="0" applyFont="1" applyFill="1" applyBorder="1" applyAlignment="1" applyProtection="1"/>
    <xf numFmtId="0" fontId="1" fillId="2" borderId="20" xfId="0" applyFont="1" applyFill="1" applyBorder="1" applyAlignment="1" applyProtection="1">
      <alignment vertical="top"/>
    </xf>
    <xf numFmtId="0" fontId="1" fillId="2" borderId="22" xfId="0" applyFont="1" applyFill="1" applyBorder="1" applyAlignment="1" applyProtection="1">
      <alignment vertical="top"/>
    </xf>
    <xf numFmtId="0" fontId="1" fillId="2" borderId="21" xfId="0" applyFont="1" applyFill="1" applyBorder="1" applyAlignment="1" applyProtection="1">
      <alignment vertical="top"/>
    </xf>
    <xf numFmtId="0" fontId="0" fillId="0" borderId="5" xfId="0" applyFont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top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/>
    </xf>
    <xf numFmtId="0" fontId="0" fillId="0" borderId="5" xfId="0" applyFont="1" applyFill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3" fontId="0" fillId="4" borderId="6" xfId="0" applyNumberFormat="1" applyFont="1" applyFill="1" applyBorder="1" applyProtection="1"/>
    <xf numFmtId="164" fontId="0" fillId="4" borderId="6" xfId="0" applyNumberFormat="1" applyFont="1" applyFill="1" applyBorder="1" applyProtection="1"/>
    <xf numFmtId="3" fontId="0" fillId="0" borderId="0" xfId="0" applyNumberForma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left" vertical="justify"/>
      <protection locked="0"/>
    </xf>
    <xf numFmtId="49" fontId="7" fillId="5" borderId="1" xfId="3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 applyProtection="1">
      <alignment vertical="center"/>
    </xf>
    <xf numFmtId="0" fontId="8" fillId="2" borderId="28" xfId="0" applyFont="1" applyFill="1" applyBorder="1" applyAlignment="1" applyProtection="1">
      <alignment vertical="center"/>
    </xf>
    <xf numFmtId="1" fontId="12" fillId="8" borderId="11" xfId="3" applyNumberFormat="1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3" fontId="8" fillId="2" borderId="9" xfId="0" applyNumberFormat="1" applyFont="1" applyFill="1" applyBorder="1" applyProtection="1"/>
    <xf numFmtId="164" fontId="8" fillId="2" borderId="9" xfId="0" applyNumberFormat="1" applyFont="1" applyFill="1" applyBorder="1" applyProtection="1"/>
    <xf numFmtId="3" fontId="8" fillId="2" borderId="6" xfId="0" applyNumberFormat="1" applyFont="1" applyFill="1" applyBorder="1" applyProtection="1"/>
    <xf numFmtId="164" fontId="8" fillId="2" borderId="6" xfId="0" applyNumberFormat="1" applyFont="1" applyFill="1" applyBorder="1" applyProtection="1"/>
    <xf numFmtId="0" fontId="8" fillId="2" borderId="5" xfId="0" applyFont="1" applyFill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0" borderId="1" xfId="0" applyFont="1" applyBorder="1" applyProtection="1"/>
    <xf numFmtId="0" fontId="11" fillId="0" borderId="1" xfId="0" applyFont="1" applyBorder="1" applyAlignment="1" applyProtection="1">
      <alignment vertical="justify"/>
    </xf>
    <xf numFmtId="3" fontId="11" fillId="0" borderId="6" xfId="0" applyNumberFormat="1" applyFont="1" applyBorder="1" applyProtection="1"/>
    <xf numFmtId="164" fontId="11" fillId="0" borderId="6" xfId="0" applyNumberFormat="1" applyFont="1" applyFill="1" applyBorder="1" applyProtection="1"/>
    <xf numFmtId="0" fontId="11" fillId="0" borderId="1" xfId="0" applyFont="1" applyBorder="1" applyAlignment="1" applyProtection="1">
      <alignment horizontal="left" vertical="justify"/>
    </xf>
    <xf numFmtId="0" fontId="11" fillId="2" borderId="5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left" vertical="justify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top"/>
    </xf>
    <xf numFmtId="0" fontId="8" fillId="2" borderId="1" xfId="0" applyFont="1" applyFill="1" applyBorder="1" applyAlignment="1" applyProtection="1">
      <alignment horizontal="left" vertical="top"/>
    </xf>
    <xf numFmtId="0" fontId="11" fillId="0" borderId="5" xfId="0" applyFont="1" applyBorder="1" applyProtection="1"/>
    <xf numFmtId="164" fontId="11" fillId="0" borderId="6" xfId="0" applyNumberFormat="1" applyFont="1" applyBorder="1" applyProtection="1">
      <protection locked="0"/>
    </xf>
    <xf numFmtId="0" fontId="8" fillId="2" borderId="20" xfId="0" applyFont="1" applyFill="1" applyBorder="1" applyAlignment="1" applyProtection="1">
      <alignment vertical="justify"/>
    </xf>
    <xf numFmtId="0" fontId="8" fillId="2" borderId="21" xfId="0" applyFont="1" applyFill="1" applyBorder="1" applyAlignment="1" applyProtection="1">
      <alignment vertical="justify"/>
    </xf>
    <xf numFmtId="0" fontId="11" fillId="0" borderId="5" xfId="0" applyFont="1" applyFill="1" applyBorder="1" applyProtection="1"/>
    <xf numFmtId="0" fontId="11" fillId="0" borderId="1" xfId="0" applyFont="1" applyFill="1" applyBorder="1" applyAlignment="1" applyProtection="1">
      <alignment horizontal="left" vertical="justify"/>
    </xf>
    <xf numFmtId="0" fontId="11" fillId="0" borderId="1" xfId="0" applyFont="1" applyFill="1" applyBorder="1" applyProtection="1"/>
    <xf numFmtId="0" fontId="8" fillId="2" borderId="20" xfId="0" applyFont="1" applyFill="1" applyBorder="1" applyAlignment="1" applyProtection="1">
      <alignment horizontal="left" vertical="justify"/>
    </xf>
    <xf numFmtId="0" fontId="8" fillId="0" borderId="5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11" fillId="0" borderId="1" xfId="0" applyFont="1" applyFill="1" applyBorder="1" applyAlignment="1" applyProtection="1">
      <alignment horizontal="left" vertical="top"/>
    </xf>
    <xf numFmtId="0" fontId="11" fillId="0" borderId="14" xfId="0" applyFont="1" applyBorder="1" applyProtection="1"/>
    <xf numFmtId="0" fontId="11" fillId="0" borderId="15" xfId="0" applyFont="1" applyBorder="1" applyProtection="1"/>
    <xf numFmtId="0" fontId="11" fillId="0" borderId="16" xfId="0" applyFont="1" applyBorder="1" applyProtection="1"/>
    <xf numFmtId="0" fontId="11" fillId="0" borderId="17" xfId="0" applyFont="1" applyBorder="1" applyProtection="1"/>
    <xf numFmtId="0" fontId="11" fillId="0" borderId="17" xfId="0" applyFont="1" applyBorder="1" applyAlignment="1" applyProtection="1">
      <alignment horizontal="left" vertical="justify"/>
    </xf>
    <xf numFmtId="3" fontId="11" fillId="0" borderId="7" xfId="0" applyNumberFormat="1" applyFont="1" applyBorder="1" applyProtection="1"/>
    <xf numFmtId="164" fontId="11" fillId="0" borderId="7" xfId="0" applyNumberFormat="1" applyFont="1" applyFill="1" applyBorder="1" applyProtection="1"/>
    <xf numFmtId="164" fontId="11" fillId="0" borderId="7" xfId="0" applyNumberFormat="1" applyFont="1" applyBorder="1" applyProtection="1">
      <protection locked="0"/>
    </xf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left" vertical="justify"/>
    </xf>
    <xf numFmtId="3" fontId="11" fillId="0" borderId="0" xfId="0" applyNumberFormat="1" applyFont="1" applyBorder="1" applyProtection="1"/>
    <xf numFmtId="164" fontId="11" fillId="0" borderId="0" xfId="0" applyNumberFormat="1" applyFont="1" applyFill="1" applyBorder="1" applyProtection="1"/>
    <xf numFmtId="164" fontId="11" fillId="0" borderId="0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justify"/>
    </xf>
    <xf numFmtId="164" fontId="11" fillId="0" borderId="6" xfId="0" applyNumberFormat="1" applyFont="1" applyFill="1" applyBorder="1" applyProtection="1">
      <protection locked="0"/>
    </xf>
    <xf numFmtId="164" fontId="11" fillId="0" borderId="6" xfId="0" applyNumberFormat="1" applyFont="1" applyBorder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10" fillId="8" borderId="10" xfId="0" applyFont="1" applyFill="1" applyBorder="1" applyAlignment="1" applyProtection="1">
      <alignment horizontal="center"/>
    </xf>
    <xf numFmtId="164" fontId="0" fillId="10" borderId="6" xfId="0" applyNumberFormat="1" applyFont="1" applyFill="1" applyBorder="1" applyProtection="1"/>
    <xf numFmtId="0" fontId="0" fillId="0" borderId="1" xfId="0" applyBorder="1"/>
    <xf numFmtId="0" fontId="2" fillId="0" borderId="0" xfId="0" applyFont="1" applyAlignment="1" applyProtection="1">
      <alignment horizontal="center"/>
    </xf>
    <xf numFmtId="0" fontId="8" fillId="2" borderId="5" xfId="0" applyFont="1" applyFill="1" applyBorder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top"/>
    </xf>
    <xf numFmtId="0" fontId="8" fillId="2" borderId="21" xfId="0" applyFont="1" applyFill="1" applyBorder="1" applyAlignment="1" applyProtection="1">
      <alignment horizontal="center" vertical="top"/>
    </xf>
    <xf numFmtId="0" fontId="8" fillId="2" borderId="8" xfId="0" applyFont="1" applyFill="1" applyBorder="1" applyAlignment="1" applyProtection="1">
      <alignment horizontal="center" vertical="top"/>
    </xf>
    <xf numFmtId="0" fontId="8" fillId="2" borderId="2" xfId="0" applyFont="1" applyFill="1" applyBorder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left" vertical="justify"/>
    </xf>
    <xf numFmtId="0" fontId="2" fillId="0" borderId="0" xfId="0" applyFont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10" fillId="2" borderId="1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justify"/>
    </xf>
  </cellXfs>
  <cellStyles count="4">
    <cellStyle name="Normal" xfId="0" builtinId="0"/>
    <cellStyle name="Normal 2" xfId="1" xr:uid="{00000000-0005-0000-0000-000001000000}"/>
    <cellStyle name="Normal 4" xfId="2" xr:uid="{00000000-0005-0000-0000-000002000000}"/>
    <cellStyle name="Normal_Directorio 2003 Decretos Nuevos" xfId="3" xr:uid="{00000000-0005-0000-0000-000003000000}"/>
  </cellStyles>
  <dxfs count="2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554181</xdr:colOff>
      <xdr:row>0</xdr:row>
      <xdr:rowOff>85725</xdr:rowOff>
    </xdr:from>
    <xdr:to>
      <xdr:col>4</xdr:col>
      <xdr:colOff>1099706</xdr:colOff>
      <xdr:row>3</xdr:row>
      <xdr:rowOff>147205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2386" y="85725"/>
          <a:ext cx="7290956" cy="65895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latin typeface="Calibri" pitchFamily="34" charset="0"/>
              <a:cs typeface="Calibri" pitchFamily="34" charset="0"/>
            </a:rPr>
            <a:t>PROYECTO</a:t>
          </a:r>
          <a:r>
            <a:rPr lang="es-CO" sz="1200" b="1" baseline="0">
              <a:latin typeface="Calibri" pitchFamily="34" charset="0"/>
              <a:cs typeface="Calibri" pitchFamily="34" charset="0"/>
            </a:rPr>
            <a:t> DE </a:t>
          </a:r>
          <a:r>
            <a:rPr lang="es-CO" sz="1200" b="1">
              <a:latin typeface="Calibri" pitchFamily="34" charset="0"/>
              <a:cs typeface="Calibri" pitchFamily="34" charset="0"/>
            </a:rPr>
            <a:t>PRESUPUESTO  INICIAL  </a:t>
          </a:r>
          <a:r>
            <a:rPr lang="es-CO" sz="1200" b="1" baseline="0">
              <a:latin typeface="Calibri" pitchFamily="34" charset="0"/>
              <a:cs typeface="Calibri" pitchFamily="34" charset="0"/>
            </a:rPr>
            <a:t> -   </a:t>
          </a:r>
          <a:r>
            <a:rPr lang="es-CO" sz="1200" b="1">
              <a:latin typeface="Calibri" pitchFamily="34" charset="0"/>
              <a:cs typeface="Calibri" pitchFamily="34" charset="0"/>
            </a:rPr>
            <a:t>VIGENCIA</a:t>
          </a:r>
          <a:r>
            <a:rPr lang="es-CO" sz="1200" b="1" baseline="0">
              <a:latin typeface="Calibri" pitchFamily="34" charset="0"/>
              <a:cs typeface="Calibri" pitchFamily="34" charset="0"/>
            </a:rPr>
            <a:t> 2020</a:t>
          </a:r>
          <a:endParaRPr lang="es-CO" sz="1200" b="1">
            <a:latin typeface="Calibri" pitchFamily="34" charset="0"/>
            <a:cs typeface="Calibri" pitchFamily="34" charset="0"/>
          </a:endParaRPr>
        </a:p>
        <a:p>
          <a:pPr algn="ctr"/>
          <a:r>
            <a:rPr lang="es-CO" sz="1100" b="1">
              <a:latin typeface="Calibri" pitchFamily="34" charset="0"/>
              <a:cs typeface="Calibri" pitchFamily="34" charset="0"/>
            </a:rPr>
            <a:t>FONDOS DE SERVICIOS EDUCATIVOS</a:t>
          </a:r>
        </a:p>
        <a:p>
          <a:pPr algn="ctr"/>
          <a:r>
            <a:rPr lang="es-CO" sz="1100" b="1">
              <a:latin typeface="Calibri" pitchFamily="34" charset="0"/>
              <a:cs typeface="Calibri" pitchFamily="34" charset="0"/>
            </a:rPr>
            <a:t>MUNICIPIO DE MEDELLIN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6"/>
  <sheetViews>
    <sheetView tabSelected="1" zoomScale="70" zoomScaleNormal="70" workbookViewId="0">
      <pane xSplit="3" ySplit="14" topLeftCell="D96" activePane="bottomRight" state="frozen"/>
      <selection pane="topRight" activeCell="D1" sqref="D1"/>
      <selection pane="bottomLeft" activeCell="A12" sqref="A12"/>
      <selection pane="bottomRight" activeCell="F121" sqref="F121"/>
    </sheetView>
  </sheetViews>
  <sheetFormatPr baseColWidth="10" defaultRowHeight="15" x14ac:dyDescent="0.25"/>
  <cols>
    <col min="1" max="1" width="7.85546875" style="2" customWidth="1"/>
    <col min="2" max="2" width="8.5703125" style="2" customWidth="1"/>
    <col min="3" max="3" width="77.140625" style="2" customWidth="1"/>
    <col min="4" max="4" width="15.42578125" style="2" customWidth="1"/>
    <col min="5" max="6" width="17.5703125" style="2" customWidth="1"/>
    <col min="7" max="7" width="7.5703125" style="2" hidden="1" customWidth="1"/>
    <col min="8" max="8" width="6.42578125" style="2" hidden="1" customWidth="1"/>
    <col min="9" max="9" width="5.5703125" style="2" hidden="1" customWidth="1"/>
    <col min="10" max="10" width="1.85546875" style="2" customWidth="1"/>
    <col min="11" max="11" width="8.7109375" style="2" customWidth="1"/>
    <col min="12" max="12" width="13" style="2" customWidth="1"/>
    <col min="13" max="13" width="48.140625" style="2" customWidth="1"/>
    <col min="14" max="16384" width="11.42578125" style="2"/>
  </cols>
  <sheetData>
    <row r="1" spans="1:13" x14ac:dyDescent="0.25">
      <c r="A1" s="189"/>
      <c r="B1" s="189"/>
      <c r="C1" s="189"/>
      <c r="D1" s="189"/>
      <c r="E1" s="14"/>
      <c r="F1" s="14"/>
      <c r="G1" s="14"/>
      <c r="H1" s="14"/>
      <c r="I1" s="14"/>
      <c r="J1" s="14"/>
      <c r="K1" s="15"/>
      <c r="L1" s="15"/>
      <c r="M1" s="15"/>
    </row>
    <row r="2" spans="1:13" ht="15.75" thickBot="1" x14ac:dyDescent="0.3">
      <c r="A2" s="189"/>
      <c r="B2" s="189"/>
      <c r="C2" s="189"/>
      <c r="D2" s="189"/>
      <c r="E2" s="14"/>
      <c r="F2" s="14"/>
      <c r="G2" s="14"/>
      <c r="H2" s="14"/>
      <c r="I2" s="14"/>
      <c r="J2" s="14"/>
      <c r="K2" s="15"/>
      <c r="L2" s="15"/>
      <c r="M2" s="15"/>
    </row>
    <row r="3" spans="1:13" ht="16.5" customHeight="1" thickBot="1" x14ac:dyDescent="0.3">
      <c r="A3" s="189"/>
      <c r="B3" s="189"/>
      <c r="C3" s="189"/>
      <c r="D3" s="189"/>
      <c r="E3" s="14"/>
      <c r="F3" s="123">
        <f>VLOOKUP($F$7,'ESTAB EDUC'!$B$2:$E$231,4,0)</f>
        <v>108</v>
      </c>
      <c r="G3" s="120"/>
      <c r="H3" s="121"/>
      <c r="I3" s="14"/>
      <c r="J3" s="14"/>
      <c r="K3" s="15"/>
      <c r="L3" s="15"/>
      <c r="M3" s="15"/>
    </row>
    <row r="4" spans="1:13" ht="13.5" customHeight="1" x14ac:dyDescent="0.25">
      <c r="A4" s="14"/>
      <c r="B4" s="14"/>
      <c r="C4" s="14"/>
      <c r="D4" s="14"/>
      <c r="E4" s="14"/>
      <c r="F4" s="117"/>
      <c r="G4" s="117"/>
      <c r="H4" s="117"/>
      <c r="I4" s="14"/>
      <c r="J4" s="14"/>
      <c r="K4" s="1"/>
      <c r="L4" s="15"/>
      <c r="M4" s="15"/>
    </row>
    <row r="5" spans="1:13" ht="6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5"/>
      <c r="L5" s="15"/>
      <c r="M5" s="15"/>
    </row>
    <row r="6" spans="1:13" ht="6.75" customHeight="1" thickBo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15"/>
      <c r="L6" s="15"/>
      <c r="M6" s="15"/>
    </row>
    <row r="7" spans="1:13" ht="15.75" customHeight="1" thickBot="1" x14ac:dyDescent="0.3">
      <c r="B7" s="193" t="str">
        <f>VLOOKUP($F$7,'ESTAB EDUC'!$B$2:$E$231,3,0)</f>
        <v>INSTITUCION EDUCATIVA JUAN DE DIOS CARVAJAL</v>
      </c>
      <c r="C7" s="193"/>
      <c r="D7" s="193"/>
      <c r="E7" s="63" t="s">
        <v>124</v>
      </c>
      <c r="F7" s="122">
        <v>105001005410</v>
      </c>
      <c r="G7" s="14"/>
      <c r="H7" s="14"/>
      <c r="I7" s="14"/>
      <c r="J7" s="14"/>
      <c r="K7" s="15"/>
      <c r="L7" s="15"/>
      <c r="M7" s="15"/>
    </row>
    <row r="8" spans="1:13" ht="15.75" customHeight="1" x14ac:dyDescent="0.25">
      <c r="E8" s="63"/>
      <c r="F8" s="63"/>
      <c r="G8" s="117"/>
      <c r="H8" s="117"/>
      <c r="I8" s="117"/>
      <c r="J8" s="117"/>
      <c r="K8" s="15"/>
      <c r="L8" s="15"/>
      <c r="M8" s="15"/>
    </row>
    <row r="9" spans="1:13" ht="15.75" x14ac:dyDescent="0.25">
      <c r="C9" s="124" t="s">
        <v>621</v>
      </c>
      <c r="G9" s="71"/>
      <c r="H9" s="71"/>
      <c r="I9" s="71"/>
      <c r="J9" s="71"/>
      <c r="K9" s="15"/>
      <c r="L9" s="15"/>
      <c r="M9" s="15"/>
    </row>
    <row r="10" spans="1:13" ht="9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</row>
    <row r="11" spans="1:13" ht="16.5" customHeight="1" x14ac:dyDescent="0.25">
      <c r="A11" s="14"/>
      <c r="B11" s="14"/>
      <c r="C11" s="69" t="s">
        <v>68</v>
      </c>
      <c r="D11" s="68">
        <f>+D15-D48</f>
        <v>0</v>
      </c>
      <c r="E11" s="68">
        <f>+E15-E48</f>
        <v>0</v>
      </c>
      <c r="F11" s="68">
        <f>+F15-F48</f>
        <v>0</v>
      </c>
      <c r="G11" s="14"/>
      <c r="H11" s="14"/>
      <c r="I11" s="14"/>
      <c r="J11" s="14"/>
      <c r="K11" s="15"/>
      <c r="L11" s="15"/>
      <c r="M11" s="15"/>
    </row>
    <row r="12" spans="1:13" ht="14.25" customHeight="1" thickBot="1" x14ac:dyDescent="0.3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15"/>
      <c r="L12" s="15"/>
      <c r="M12" s="15"/>
    </row>
    <row r="13" spans="1:13" ht="27" customHeight="1" thickBot="1" x14ac:dyDescent="0.3">
      <c r="A13" s="192"/>
      <c r="B13" s="192"/>
      <c r="C13" s="192"/>
      <c r="D13" s="70" t="s">
        <v>122</v>
      </c>
      <c r="E13" s="13" t="s">
        <v>115</v>
      </c>
      <c r="F13" s="13" t="s">
        <v>123</v>
      </c>
      <c r="G13" s="16" t="s">
        <v>119</v>
      </c>
      <c r="H13" s="16" t="s">
        <v>120</v>
      </c>
      <c r="I13" s="17" t="s">
        <v>121</v>
      </c>
      <c r="J13" s="14"/>
      <c r="K13" s="94" t="s">
        <v>116</v>
      </c>
      <c r="L13" s="94" t="s">
        <v>100</v>
      </c>
      <c r="M13" s="95" t="s">
        <v>93</v>
      </c>
    </row>
    <row r="14" spans="1:13" ht="15.75" x14ac:dyDescent="0.25">
      <c r="A14" s="190" t="s">
        <v>67</v>
      </c>
      <c r="B14" s="191"/>
      <c r="C14" s="125" t="s">
        <v>66</v>
      </c>
      <c r="D14" s="126"/>
      <c r="E14" s="126"/>
      <c r="F14" s="126"/>
      <c r="G14" s="18"/>
      <c r="H14" s="18"/>
      <c r="I14" s="18"/>
      <c r="J14" s="14"/>
      <c r="K14" s="19"/>
      <c r="L14" s="19"/>
      <c r="M14" s="18"/>
    </row>
    <row r="15" spans="1:13" ht="15.75" x14ac:dyDescent="0.25">
      <c r="A15" s="186" t="s">
        <v>43</v>
      </c>
      <c r="B15" s="187"/>
      <c r="C15" s="187"/>
      <c r="D15" s="127">
        <f>+D16+D34</f>
        <v>89021778</v>
      </c>
      <c r="E15" s="128">
        <f t="shared" ref="E15:F15" si="0">+E16+E34</f>
        <v>7762000</v>
      </c>
      <c r="F15" s="128">
        <f t="shared" si="0"/>
        <v>81259778</v>
      </c>
      <c r="G15" s="21"/>
      <c r="H15" s="21"/>
      <c r="I15" s="21"/>
      <c r="J15" s="14"/>
      <c r="K15" s="22" t="s">
        <v>118</v>
      </c>
      <c r="L15" s="22"/>
      <c r="M15" s="20"/>
    </row>
    <row r="16" spans="1:13" ht="15.75" x14ac:dyDescent="0.25">
      <c r="A16" s="178" t="s">
        <v>44</v>
      </c>
      <c r="B16" s="179"/>
      <c r="C16" s="179"/>
      <c r="D16" s="129">
        <f>+D17+D23+D25+D27+D32</f>
        <v>88889778</v>
      </c>
      <c r="E16" s="130">
        <f t="shared" ref="E16:F16" si="1">+E17+E23+E25+E27+E32</f>
        <v>7750000</v>
      </c>
      <c r="F16" s="130">
        <f t="shared" si="1"/>
        <v>81139778</v>
      </c>
      <c r="G16" s="24"/>
      <c r="H16" s="24"/>
      <c r="I16" s="24"/>
      <c r="J16" s="14"/>
      <c r="K16" s="25"/>
      <c r="L16" s="25"/>
      <c r="M16" s="23"/>
    </row>
    <row r="17" spans="1:13" ht="16.5" customHeight="1" x14ac:dyDescent="0.25">
      <c r="A17" s="131" t="s">
        <v>45</v>
      </c>
      <c r="B17" s="188" t="s">
        <v>0</v>
      </c>
      <c r="C17" s="188"/>
      <c r="D17" s="129">
        <f>SUM(D18:D22)</f>
        <v>7750000</v>
      </c>
      <c r="E17" s="130">
        <f>SUM(E18:E22)</f>
        <v>7750000</v>
      </c>
      <c r="F17" s="130">
        <v>0</v>
      </c>
      <c r="G17" s="24"/>
      <c r="H17" s="24"/>
      <c r="I17" s="24"/>
      <c r="J17" s="14"/>
      <c r="K17" s="25"/>
      <c r="L17" s="25"/>
      <c r="M17" s="23"/>
    </row>
    <row r="18" spans="1:13" ht="15" customHeight="1" x14ac:dyDescent="0.25">
      <c r="A18" s="132"/>
      <c r="B18" s="133" t="s">
        <v>46</v>
      </c>
      <c r="C18" s="134" t="s">
        <v>5</v>
      </c>
      <c r="D18" s="135">
        <f>+E18</f>
        <v>7300000</v>
      </c>
      <c r="E18" s="169">
        <v>7300000</v>
      </c>
      <c r="F18" s="136">
        <v>0</v>
      </c>
      <c r="G18" s="28"/>
      <c r="H18" s="29"/>
      <c r="I18" s="27"/>
      <c r="J18" s="14"/>
      <c r="K18" s="30">
        <v>1</v>
      </c>
      <c r="L18" s="30">
        <v>1</v>
      </c>
      <c r="M18" s="31" t="s">
        <v>94</v>
      </c>
    </row>
    <row r="19" spans="1:13" ht="15" customHeight="1" x14ac:dyDescent="0.25">
      <c r="A19" s="132"/>
      <c r="B19" s="133" t="s">
        <v>47</v>
      </c>
      <c r="C19" s="134" t="s">
        <v>25</v>
      </c>
      <c r="D19" s="135">
        <f>+E19</f>
        <v>350000</v>
      </c>
      <c r="E19" s="169">
        <v>350000</v>
      </c>
      <c r="F19" s="136">
        <v>0</v>
      </c>
      <c r="G19" s="28"/>
      <c r="H19" s="29"/>
      <c r="I19" s="27"/>
      <c r="J19" s="14"/>
      <c r="K19" s="30">
        <v>1</v>
      </c>
      <c r="L19" s="30">
        <v>1</v>
      </c>
      <c r="M19" s="31" t="s">
        <v>94</v>
      </c>
    </row>
    <row r="20" spans="1:13" ht="15" customHeight="1" x14ac:dyDescent="0.25">
      <c r="A20" s="132"/>
      <c r="B20" s="133" t="s">
        <v>48</v>
      </c>
      <c r="C20" s="134" t="s">
        <v>30</v>
      </c>
      <c r="D20" s="135">
        <f>+E20</f>
        <v>0</v>
      </c>
      <c r="E20" s="169">
        <v>0</v>
      </c>
      <c r="F20" s="136">
        <v>0</v>
      </c>
      <c r="G20" s="28"/>
      <c r="H20" s="29"/>
      <c r="I20" s="27"/>
      <c r="J20" s="14"/>
      <c r="K20" s="30">
        <v>1</v>
      </c>
      <c r="L20" s="30">
        <v>1</v>
      </c>
      <c r="M20" s="31" t="s">
        <v>94</v>
      </c>
    </row>
    <row r="21" spans="1:13" ht="15" customHeight="1" x14ac:dyDescent="0.25">
      <c r="A21" s="132"/>
      <c r="B21" s="133" t="s">
        <v>114</v>
      </c>
      <c r="C21" s="134" t="s">
        <v>113</v>
      </c>
      <c r="D21" s="135">
        <f>+E21</f>
        <v>0</v>
      </c>
      <c r="E21" s="169">
        <v>0</v>
      </c>
      <c r="F21" s="136">
        <v>0</v>
      </c>
      <c r="G21" s="28"/>
      <c r="H21" s="29"/>
      <c r="I21" s="27"/>
      <c r="J21" s="14"/>
      <c r="K21" s="30">
        <v>1</v>
      </c>
      <c r="L21" s="30">
        <v>1</v>
      </c>
      <c r="M21" s="31" t="s">
        <v>94</v>
      </c>
    </row>
    <row r="22" spans="1:13" ht="15" customHeight="1" x14ac:dyDescent="0.25">
      <c r="A22" s="132"/>
      <c r="B22" s="133" t="s">
        <v>545</v>
      </c>
      <c r="C22" s="134" t="s">
        <v>546</v>
      </c>
      <c r="D22" s="135">
        <f>+E22</f>
        <v>100000</v>
      </c>
      <c r="E22" s="169">
        <v>100000</v>
      </c>
      <c r="F22" s="136">
        <v>0</v>
      </c>
      <c r="G22" s="28"/>
      <c r="H22" s="29"/>
      <c r="I22" s="27"/>
      <c r="J22" s="177"/>
      <c r="K22" s="30">
        <v>1</v>
      </c>
      <c r="L22" s="30">
        <v>1</v>
      </c>
      <c r="M22" s="31" t="s">
        <v>94</v>
      </c>
    </row>
    <row r="23" spans="1:13" ht="15.75" x14ac:dyDescent="0.25">
      <c r="A23" s="131" t="s">
        <v>49</v>
      </c>
      <c r="B23" s="188" t="s">
        <v>50</v>
      </c>
      <c r="C23" s="188"/>
      <c r="D23" s="129">
        <f>+D24</f>
        <v>81139778</v>
      </c>
      <c r="E23" s="130">
        <v>0</v>
      </c>
      <c r="F23" s="130">
        <f t="shared" ref="F23" si="2">+F24</f>
        <v>81139778</v>
      </c>
      <c r="G23" s="24"/>
      <c r="H23" s="24"/>
      <c r="I23" s="24"/>
      <c r="J23" s="14"/>
      <c r="K23" s="25"/>
      <c r="L23" s="25"/>
      <c r="M23" s="23"/>
    </row>
    <row r="24" spans="1:13" ht="15.75" x14ac:dyDescent="0.25">
      <c r="A24" s="132"/>
      <c r="B24" s="137" t="s">
        <v>51</v>
      </c>
      <c r="C24" s="137" t="s">
        <v>26</v>
      </c>
      <c r="D24" s="135">
        <f>+F24</f>
        <v>81139778</v>
      </c>
      <c r="E24" s="136">
        <v>0</v>
      </c>
      <c r="F24" s="169">
        <v>81139778</v>
      </c>
      <c r="G24" s="29"/>
      <c r="H24" s="28"/>
      <c r="I24" s="28"/>
      <c r="J24" s="14"/>
      <c r="K24" s="30">
        <v>2</v>
      </c>
      <c r="L24" s="30">
        <v>2</v>
      </c>
      <c r="M24" s="31" t="s">
        <v>95</v>
      </c>
    </row>
    <row r="25" spans="1:13" ht="15.75" x14ac:dyDescent="0.25">
      <c r="A25" s="131" t="s">
        <v>52</v>
      </c>
      <c r="B25" s="188" t="s">
        <v>3</v>
      </c>
      <c r="C25" s="188"/>
      <c r="D25" s="129">
        <f>+D26</f>
        <v>0</v>
      </c>
      <c r="E25" s="130">
        <v>0</v>
      </c>
      <c r="F25" s="130">
        <v>0</v>
      </c>
      <c r="G25" s="24"/>
      <c r="H25" s="24"/>
      <c r="I25" s="24"/>
      <c r="J25" s="14"/>
      <c r="K25" s="25"/>
      <c r="L25" s="25"/>
      <c r="M25" s="23"/>
    </row>
    <row r="26" spans="1:13" ht="15" customHeight="1" x14ac:dyDescent="0.25">
      <c r="A26" s="132"/>
      <c r="B26" s="134" t="s">
        <v>53</v>
      </c>
      <c r="C26" s="134" t="s">
        <v>27</v>
      </c>
      <c r="D26" s="135">
        <v>0</v>
      </c>
      <c r="E26" s="136">
        <v>0</v>
      </c>
      <c r="F26" s="136">
        <v>0</v>
      </c>
      <c r="G26" s="33"/>
      <c r="H26" s="33"/>
      <c r="I26" s="33"/>
      <c r="J26" s="14"/>
      <c r="K26" s="30">
        <v>3</v>
      </c>
      <c r="L26" s="34">
        <v>6</v>
      </c>
      <c r="M26" s="26" t="s">
        <v>96</v>
      </c>
    </row>
    <row r="27" spans="1:13" ht="15.75" x14ac:dyDescent="0.25">
      <c r="A27" s="131" t="s">
        <v>54</v>
      </c>
      <c r="B27" s="188" t="s">
        <v>4</v>
      </c>
      <c r="C27" s="188"/>
      <c r="D27" s="129">
        <f>SUM(D28:D31)</f>
        <v>0</v>
      </c>
      <c r="E27" s="130">
        <v>0</v>
      </c>
      <c r="F27" s="130">
        <v>0</v>
      </c>
      <c r="G27" s="24"/>
      <c r="H27" s="24"/>
      <c r="I27" s="24"/>
      <c r="J27" s="14"/>
      <c r="K27" s="25"/>
      <c r="L27" s="25"/>
      <c r="M27" s="23"/>
    </row>
    <row r="28" spans="1:13" ht="15.75" x14ac:dyDescent="0.25">
      <c r="A28" s="132"/>
      <c r="B28" s="137" t="s">
        <v>55</v>
      </c>
      <c r="C28" s="137" t="s">
        <v>29</v>
      </c>
      <c r="D28" s="135">
        <v>0</v>
      </c>
      <c r="E28" s="136">
        <v>0</v>
      </c>
      <c r="F28" s="136">
        <v>0</v>
      </c>
      <c r="G28" s="33"/>
      <c r="H28" s="33"/>
      <c r="I28" s="33"/>
      <c r="J28" s="14"/>
      <c r="K28" s="30">
        <v>4</v>
      </c>
      <c r="L28" s="30">
        <v>3</v>
      </c>
      <c r="M28" s="31" t="s">
        <v>97</v>
      </c>
    </row>
    <row r="29" spans="1:13" ht="15.75" x14ac:dyDescent="0.25">
      <c r="A29" s="132"/>
      <c r="B29" s="137" t="s">
        <v>56</v>
      </c>
      <c r="C29" s="137" t="s">
        <v>28</v>
      </c>
      <c r="D29" s="135">
        <v>0</v>
      </c>
      <c r="E29" s="136">
        <v>0</v>
      </c>
      <c r="F29" s="136">
        <v>0</v>
      </c>
      <c r="G29" s="33"/>
      <c r="H29" s="33"/>
      <c r="I29" s="33"/>
      <c r="J29" s="14"/>
      <c r="K29" s="30">
        <v>3</v>
      </c>
      <c r="L29" s="30">
        <v>3</v>
      </c>
      <c r="M29" s="31" t="s">
        <v>97</v>
      </c>
    </row>
    <row r="30" spans="1:13" ht="15.75" x14ac:dyDescent="0.25">
      <c r="A30" s="132"/>
      <c r="B30" s="137" t="s">
        <v>57</v>
      </c>
      <c r="C30" s="137" t="s">
        <v>41</v>
      </c>
      <c r="D30" s="135">
        <v>0</v>
      </c>
      <c r="E30" s="136">
        <v>0</v>
      </c>
      <c r="F30" s="136">
        <v>0</v>
      </c>
      <c r="G30" s="33"/>
      <c r="H30" s="33"/>
      <c r="I30" s="33"/>
      <c r="J30" s="14"/>
      <c r="K30" s="30">
        <v>3</v>
      </c>
      <c r="L30" s="30">
        <v>3</v>
      </c>
      <c r="M30" s="31" t="s">
        <v>97</v>
      </c>
    </row>
    <row r="31" spans="1:13" ht="15.75" x14ac:dyDescent="0.25">
      <c r="A31" s="132"/>
      <c r="B31" s="137" t="s">
        <v>58</v>
      </c>
      <c r="C31" s="137" t="s">
        <v>42</v>
      </c>
      <c r="D31" s="135">
        <v>0</v>
      </c>
      <c r="E31" s="136">
        <v>0</v>
      </c>
      <c r="F31" s="136">
        <v>0</v>
      </c>
      <c r="G31" s="33"/>
      <c r="H31" s="33"/>
      <c r="I31" s="33"/>
      <c r="J31" s="14"/>
      <c r="K31" s="30">
        <v>3</v>
      </c>
      <c r="L31" s="30">
        <v>3</v>
      </c>
      <c r="M31" s="31" t="s">
        <v>97</v>
      </c>
    </row>
    <row r="32" spans="1:13" ht="15.75" x14ac:dyDescent="0.25">
      <c r="A32" s="131" t="s">
        <v>59</v>
      </c>
      <c r="B32" s="188" t="s">
        <v>1</v>
      </c>
      <c r="C32" s="188"/>
      <c r="D32" s="129">
        <f>+D33</f>
        <v>0</v>
      </c>
      <c r="E32" s="130">
        <f t="shared" ref="E32" si="3">+E33</f>
        <v>0</v>
      </c>
      <c r="F32" s="130">
        <v>0</v>
      </c>
      <c r="G32" s="24"/>
      <c r="H32" s="24"/>
      <c r="I32" s="24"/>
      <c r="J32" s="14"/>
      <c r="K32" s="25"/>
      <c r="L32" s="25"/>
      <c r="M32" s="23"/>
    </row>
    <row r="33" spans="1:13" ht="15.75" x14ac:dyDescent="0.25">
      <c r="A33" s="132"/>
      <c r="B33" s="137" t="s">
        <v>60</v>
      </c>
      <c r="C33" s="137" t="s">
        <v>34</v>
      </c>
      <c r="D33" s="135">
        <f>+E33</f>
        <v>0</v>
      </c>
      <c r="E33" s="169">
        <v>0</v>
      </c>
      <c r="F33" s="136">
        <v>0</v>
      </c>
      <c r="G33" s="28"/>
      <c r="H33" s="29"/>
      <c r="I33" s="27"/>
      <c r="J33" s="14"/>
      <c r="K33" s="30">
        <v>1</v>
      </c>
      <c r="L33" s="34">
        <v>4</v>
      </c>
      <c r="M33" s="32" t="s">
        <v>98</v>
      </c>
    </row>
    <row r="34" spans="1:13" ht="15" customHeight="1" x14ac:dyDescent="0.25">
      <c r="A34" s="178" t="s">
        <v>61</v>
      </c>
      <c r="B34" s="179" t="s">
        <v>2</v>
      </c>
      <c r="C34" s="179"/>
      <c r="D34" s="129">
        <f>+D35+D37+D43+D45</f>
        <v>132000</v>
      </c>
      <c r="E34" s="130">
        <f t="shared" ref="E34:F34" si="4">+E35+E37+E43+E45</f>
        <v>12000</v>
      </c>
      <c r="F34" s="130">
        <f t="shared" si="4"/>
        <v>120000</v>
      </c>
      <c r="G34" s="24"/>
      <c r="H34" s="24"/>
      <c r="I34" s="24"/>
      <c r="J34" s="14"/>
      <c r="K34" s="25"/>
      <c r="L34" s="25"/>
      <c r="M34" s="23"/>
    </row>
    <row r="35" spans="1:13" ht="15.75" x14ac:dyDescent="0.25">
      <c r="A35" s="138"/>
      <c r="B35" s="139" t="s">
        <v>62</v>
      </c>
      <c r="C35" s="139" t="s">
        <v>73</v>
      </c>
      <c r="D35" s="129">
        <f>D36</f>
        <v>0</v>
      </c>
      <c r="E35" s="130">
        <f t="shared" ref="E35" si="5">E36</f>
        <v>0</v>
      </c>
      <c r="F35" s="130">
        <v>0</v>
      </c>
      <c r="G35" s="24"/>
      <c r="H35" s="24"/>
      <c r="I35" s="24"/>
      <c r="J35" s="14"/>
      <c r="K35" s="25"/>
      <c r="L35" s="25"/>
      <c r="M35" s="23"/>
    </row>
    <row r="36" spans="1:13" ht="15.75" x14ac:dyDescent="0.25">
      <c r="A36" s="132"/>
      <c r="B36" s="137" t="s">
        <v>71</v>
      </c>
      <c r="C36" s="137" t="s">
        <v>6</v>
      </c>
      <c r="D36" s="135">
        <f>+E36</f>
        <v>0</v>
      </c>
      <c r="E36" s="169">
        <v>0</v>
      </c>
      <c r="F36" s="136">
        <v>0</v>
      </c>
      <c r="G36" s="28"/>
      <c r="H36" s="29"/>
      <c r="I36" s="27"/>
      <c r="J36" s="14"/>
      <c r="K36" s="30">
        <v>1</v>
      </c>
      <c r="L36" s="30">
        <v>5</v>
      </c>
      <c r="M36" s="31" t="s">
        <v>99</v>
      </c>
    </row>
    <row r="37" spans="1:13" s="3" customFormat="1" ht="15.75" x14ac:dyDescent="0.25">
      <c r="A37" s="138"/>
      <c r="B37" s="139" t="s">
        <v>72</v>
      </c>
      <c r="C37" s="139" t="s">
        <v>81</v>
      </c>
      <c r="D37" s="129">
        <f>SUM(D38:D42)</f>
        <v>0</v>
      </c>
      <c r="E37" s="130">
        <v>0</v>
      </c>
      <c r="F37" s="130">
        <v>0</v>
      </c>
      <c r="G37" s="24"/>
      <c r="H37" s="24"/>
      <c r="I37" s="24"/>
      <c r="J37" s="14"/>
      <c r="K37" s="35"/>
      <c r="L37" s="35"/>
      <c r="M37" s="36"/>
    </row>
    <row r="38" spans="1:13" ht="15" customHeight="1" x14ac:dyDescent="0.25">
      <c r="A38" s="132"/>
      <c r="B38" s="137" t="s">
        <v>82</v>
      </c>
      <c r="C38" s="137" t="s">
        <v>87</v>
      </c>
      <c r="D38" s="135">
        <v>0</v>
      </c>
      <c r="E38" s="136">
        <v>0</v>
      </c>
      <c r="F38" s="136">
        <v>0</v>
      </c>
      <c r="G38" s="37"/>
      <c r="H38" s="29"/>
      <c r="I38" s="27"/>
      <c r="J38" s="14"/>
      <c r="K38" s="30">
        <v>1</v>
      </c>
      <c r="L38" s="30">
        <v>5</v>
      </c>
      <c r="M38" s="31" t="s">
        <v>99</v>
      </c>
    </row>
    <row r="39" spans="1:13" ht="15" customHeight="1" x14ac:dyDescent="0.25">
      <c r="A39" s="132"/>
      <c r="B39" s="137" t="s">
        <v>83</v>
      </c>
      <c r="C39" s="137" t="s">
        <v>88</v>
      </c>
      <c r="D39" s="135">
        <v>0</v>
      </c>
      <c r="E39" s="136">
        <v>0</v>
      </c>
      <c r="F39" s="136">
        <v>0</v>
      </c>
      <c r="G39" s="29"/>
      <c r="H39" s="37"/>
      <c r="I39" s="27"/>
      <c r="J39" s="14"/>
      <c r="K39" s="30">
        <v>2</v>
      </c>
      <c r="L39" s="30">
        <v>5</v>
      </c>
      <c r="M39" s="31" t="s">
        <v>99</v>
      </c>
    </row>
    <row r="40" spans="1:13" ht="15" customHeight="1" x14ac:dyDescent="0.25">
      <c r="A40" s="132"/>
      <c r="B40" s="137" t="s">
        <v>84</v>
      </c>
      <c r="C40" s="137" t="s">
        <v>89</v>
      </c>
      <c r="D40" s="135">
        <v>0</v>
      </c>
      <c r="E40" s="136">
        <v>0</v>
      </c>
      <c r="F40" s="136">
        <v>0</v>
      </c>
      <c r="G40" s="33"/>
      <c r="H40" s="33"/>
      <c r="I40" s="33"/>
      <c r="J40" s="14"/>
      <c r="K40" s="30">
        <v>3</v>
      </c>
      <c r="L40" s="30">
        <v>5</v>
      </c>
      <c r="M40" s="31" t="s">
        <v>99</v>
      </c>
    </row>
    <row r="41" spans="1:13" ht="15" customHeight="1" x14ac:dyDescent="0.25">
      <c r="A41" s="132"/>
      <c r="B41" s="137" t="s">
        <v>85</v>
      </c>
      <c r="C41" s="137" t="s">
        <v>90</v>
      </c>
      <c r="D41" s="135">
        <v>0</v>
      </c>
      <c r="E41" s="136">
        <v>0</v>
      </c>
      <c r="F41" s="136">
        <v>0</v>
      </c>
      <c r="G41" s="33"/>
      <c r="H41" s="33"/>
      <c r="I41" s="33"/>
      <c r="J41" s="14"/>
      <c r="K41" s="30">
        <v>4</v>
      </c>
      <c r="L41" s="30">
        <v>5</v>
      </c>
      <c r="M41" s="31" t="s">
        <v>99</v>
      </c>
    </row>
    <row r="42" spans="1:13" ht="15" customHeight="1" x14ac:dyDescent="0.25">
      <c r="A42" s="132"/>
      <c r="B42" s="137" t="s">
        <v>86</v>
      </c>
      <c r="C42" s="137" t="s">
        <v>91</v>
      </c>
      <c r="D42" s="135">
        <v>0</v>
      </c>
      <c r="E42" s="136">
        <v>0</v>
      </c>
      <c r="F42" s="136">
        <v>0</v>
      </c>
      <c r="G42" s="33"/>
      <c r="H42" s="33"/>
      <c r="I42" s="33"/>
      <c r="J42" s="14"/>
      <c r="K42" s="30">
        <v>5</v>
      </c>
      <c r="L42" s="30">
        <v>5</v>
      </c>
      <c r="M42" s="31" t="s">
        <v>99</v>
      </c>
    </row>
    <row r="43" spans="1:13" ht="15.75" x14ac:dyDescent="0.25">
      <c r="A43" s="138"/>
      <c r="B43" s="139" t="s">
        <v>63</v>
      </c>
      <c r="C43" s="139" t="s">
        <v>74</v>
      </c>
      <c r="D43" s="129">
        <f>+D44</f>
        <v>0</v>
      </c>
      <c r="E43" s="130">
        <v>0</v>
      </c>
      <c r="F43" s="130">
        <v>0</v>
      </c>
      <c r="G43" s="24"/>
      <c r="H43" s="24"/>
      <c r="I43" s="24"/>
      <c r="J43" s="14"/>
      <c r="K43" s="25"/>
      <c r="L43" s="25"/>
      <c r="M43" s="23"/>
    </row>
    <row r="44" spans="1:13" ht="15.75" x14ac:dyDescent="0.25">
      <c r="A44" s="132"/>
      <c r="B44" s="137" t="s">
        <v>75</v>
      </c>
      <c r="C44" s="137" t="s">
        <v>7</v>
      </c>
      <c r="D44" s="135">
        <v>0</v>
      </c>
      <c r="E44" s="136">
        <v>0</v>
      </c>
      <c r="F44" s="136">
        <v>0</v>
      </c>
      <c r="G44" s="33"/>
      <c r="H44" s="33"/>
      <c r="I44" s="33"/>
      <c r="J44" s="14"/>
      <c r="K44" s="30">
        <v>5</v>
      </c>
      <c r="L44" s="30">
        <v>5</v>
      </c>
      <c r="M44" s="31" t="s">
        <v>99</v>
      </c>
    </row>
    <row r="45" spans="1:13" ht="15.75" x14ac:dyDescent="0.25">
      <c r="A45" s="138"/>
      <c r="B45" s="139" t="s">
        <v>64</v>
      </c>
      <c r="C45" s="139" t="s">
        <v>65</v>
      </c>
      <c r="D45" s="129">
        <f>SUM(D46:D47)</f>
        <v>132000</v>
      </c>
      <c r="E45" s="130">
        <f>E46</f>
        <v>12000</v>
      </c>
      <c r="F45" s="130">
        <f>F47</f>
        <v>120000</v>
      </c>
      <c r="G45" s="24"/>
      <c r="H45" s="24"/>
      <c r="I45" s="24"/>
      <c r="J45" s="14"/>
      <c r="K45" s="25"/>
      <c r="L45" s="25"/>
      <c r="M45" s="23"/>
    </row>
    <row r="46" spans="1:13" ht="15.75" x14ac:dyDescent="0.25">
      <c r="A46" s="132"/>
      <c r="B46" s="137" t="s">
        <v>76</v>
      </c>
      <c r="C46" s="137" t="s">
        <v>70</v>
      </c>
      <c r="D46" s="135">
        <f>+E46</f>
        <v>12000</v>
      </c>
      <c r="E46" s="169">
        <v>12000</v>
      </c>
      <c r="F46" s="136">
        <v>0</v>
      </c>
      <c r="G46" s="28"/>
      <c r="H46" s="29"/>
      <c r="I46" s="27"/>
      <c r="J46" s="14"/>
      <c r="K46" s="30">
        <v>1</v>
      </c>
      <c r="L46" s="30">
        <v>5</v>
      </c>
      <c r="M46" s="31" t="s">
        <v>99</v>
      </c>
    </row>
    <row r="47" spans="1:13" ht="31.5" x14ac:dyDescent="0.25">
      <c r="A47" s="132"/>
      <c r="B47" s="137" t="s">
        <v>77</v>
      </c>
      <c r="C47" s="137" t="s">
        <v>78</v>
      </c>
      <c r="D47" s="135">
        <f>+F47</f>
        <v>120000</v>
      </c>
      <c r="E47" s="136">
        <v>0</v>
      </c>
      <c r="F47" s="169">
        <v>120000</v>
      </c>
      <c r="G47" s="29"/>
      <c r="H47" s="28"/>
      <c r="I47" s="28"/>
      <c r="J47" s="14"/>
      <c r="K47" s="30">
        <v>2</v>
      </c>
      <c r="L47" s="30">
        <v>5</v>
      </c>
      <c r="M47" s="31" t="s">
        <v>99</v>
      </c>
    </row>
    <row r="48" spans="1:13" ht="15.75" x14ac:dyDescent="0.25">
      <c r="A48" s="178" t="s">
        <v>69</v>
      </c>
      <c r="B48" s="179"/>
      <c r="C48" s="179"/>
      <c r="D48" s="129">
        <f>+D49+D100</f>
        <v>89021778</v>
      </c>
      <c r="E48" s="130">
        <f t="shared" ref="E48:F48" si="6">+E49+E100</f>
        <v>7762000</v>
      </c>
      <c r="F48" s="130">
        <f t="shared" si="6"/>
        <v>81259778</v>
      </c>
      <c r="G48" s="24"/>
      <c r="H48" s="24"/>
      <c r="I48" s="24"/>
      <c r="J48" s="14"/>
      <c r="K48" s="25"/>
      <c r="L48" s="25"/>
      <c r="M48" s="23"/>
    </row>
    <row r="49" spans="1:13" ht="15" customHeight="1" x14ac:dyDescent="0.25">
      <c r="A49" s="140">
        <v>2.1</v>
      </c>
      <c r="B49" s="184" t="s">
        <v>510</v>
      </c>
      <c r="C49" s="185"/>
      <c r="D49" s="129">
        <f>+D50+D58</f>
        <v>59222000</v>
      </c>
      <c r="E49" s="130">
        <f t="shared" ref="E49:F49" si="7">+E50+E58</f>
        <v>7762000</v>
      </c>
      <c r="F49" s="130">
        <f t="shared" si="7"/>
        <v>51460000</v>
      </c>
      <c r="G49" s="24"/>
      <c r="H49" s="24"/>
      <c r="I49" s="24"/>
      <c r="J49" s="14"/>
      <c r="K49" s="25"/>
      <c r="L49" s="25"/>
      <c r="M49" s="23"/>
    </row>
    <row r="50" spans="1:13" ht="15.75" x14ac:dyDescent="0.25">
      <c r="A50" s="141" t="s">
        <v>511</v>
      </c>
      <c r="B50" s="142" t="s">
        <v>512</v>
      </c>
      <c r="C50" s="142"/>
      <c r="D50" s="129">
        <f>+D51</f>
        <v>13560000</v>
      </c>
      <c r="E50" s="130">
        <f t="shared" ref="E50:F50" si="8">+E51</f>
        <v>0</v>
      </c>
      <c r="F50" s="130">
        <f t="shared" si="8"/>
        <v>13560000</v>
      </c>
      <c r="G50" s="24"/>
      <c r="H50" s="24"/>
      <c r="I50" s="24"/>
      <c r="J50" s="14"/>
      <c r="K50" s="25"/>
      <c r="L50" s="25"/>
      <c r="M50" s="23"/>
    </row>
    <row r="51" spans="1:13" ht="15" customHeight="1" x14ac:dyDescent="0.25">
      <c r="A51" s="141" t="s">
        <v>513</v>
      </c>
      <c r="B51" s="142" t="s">
        <v>514</v>
      </c>
      <c r="C51" s="142"/>
      <c r="D51" s="129">
        <f>SUM(D52:D57)</f>
        <v>13560000</v>
      </c>
      <c r="E51" s="130">
        <f>E52+E54+E56</f>
        <v>0</v>
      </c>
      <c r="F51" s="130">
        <f>F53+F55+F57</f>
        <v>13560000</v>
      </c>
      <c r="G51" s="24"/>
      <c r="H51" s="24"/>
      <c r="I51" s="24"/>
      <c r="J51" s="14"/>
      <c r="K51" s="25"/>
      <c r="L51" s="25"/>
      <c r="M51" s="23"/>
    </row>
    <row r="52" spans="1:13" ht="15.75" x14ac:dyDescent="0.25">
      <c r="A52" s="143"/>
      <c r="B52" s="137"/>
      <c r="C52" s="137" t="s">
        <v>32</v>
      </c>
      <c r="D52" s="135">
        <f>+E52</f>
        <v>0</v>
      </c>
      <c r="E52" s="144">
        <v>0</v>
      </c>
      <c r="F52" s="136">
        <v>0</v>
      </c>
      <c r="G52" s="28"/>
      <c r="H52" s="29"/>
      <c r="I52" s="27"/>
      <c r="J52" s="14"/>
      <c r="K52" s="30">
        <v>1</v>
      </c>
      <c r="L52" s="30">
        <v>15</v>
      </c>
      <c r="M52" s="31" t="s">
        <v>101</v>
      </c>
    </row>
    <row r="53" spans="1:13" ht="15.75" x14ac:dyDescent="0.25">
      <c r="A53" s="143"/>
      <c r="B53" s="137"/>
      <c r="C53" s="137" t="s">
        <v>32</v>
      </c>
      <c r="D53" s="135">
        <f>+F53</f>
        <v>5000000</v>
      </c>
      <c r="E53" s="136">
        <v>0</v>
      </c>
      <c r="F53" s="144">
        <v>5000000</v>
      </c>
      <c r="G53" s="29"/>
      <c r="H53" s="28"/>
      <c r="I53" s="27"/>
      <c r="J53" s="14"/>
      <c r="K53" s="30">
        <v>2</v>
      </c>
      <c r="L53" s="30"/>
      <c r="M53" s="31"/>
    </row>
    <row r="54" spans="1:13" ht="15.75" x14ac:dyDescent="0.25">
      <c r="A54" s="143"/>
      <c r="B54" s="137"/>
      <c r="C54" s="137" t="s">
        <v>31</v>
      </c>
      <c r="D54" s="135">
        <f>+E54</f>
        <v>0</v>
      </c>
      <c r="E54" s="144">
        <v>0</v>
      </c>
      <c r="F54" s="136">
        <v>0</v>
      </c>
      <c r="G54" s="28"/>
      <c r="H54" s="29"/>
      <c r="I54" s="27"/>
      <c r="J54" s="14"/>
      <c r="K54" s="30">
        <v>1</v>
      </c>
      <c r="L54" s="30">
        <v>15</v>
      </c>
      <c r="M54" s="31" t="s">
        <v>101</v>
      </c>
    </row>
    <row r="55" spans="1:13" ht="15.75" x14ac:dyDescent="0.25">
      <c r="A55" s="143"/>
      <c r="B55" s="137"/>
      <c r="C55" s="137" t="s">
        <v>31</v>
      </c>
      <c r="D55" s="135">
        <f>+F55</f>
        <v>8560000</v>
      </c>
      <c r="E55" s="136">
        <v>0</v>
      </c>
      <c r="F55" s="144">
        <v>8560000</v>
      </c>
      <c r="G55" s="29"/>
      <c r="H55" s="28"/>
      <c r="I55" s="27"/>
      <c r="J55" s="14"/>
      <c r="K55" s="30">
        <v>2</v>
      </c>
      <c r="L55" s="30"/>
      <c r="M55" s="38"/>
    </row>
    <row r="56" spans="1:13" ht="15" customHeight="1" x14ac:dyDescent="0.25">
      <c r="A56" s="143"/>
      <c r="B56" s="137"/>
      <c r="C56" s="137" t="s">
        <v>33</v>
      </c>
      <c r="D56" s="135">
        <f>+E56</f>
        <v>0</v>
      </c>
      <c r="E56" s="144">
        <v>0</v>
      </c>
      <c r="F56" s="136">
        <v>0</v>
      </c>
      <c r="G56" s="28"/>
      <c r="H56" s="29"/>
      <c r="I56" s="27"/>
      <c r="J56" s="14"/>
      <c r="K56" s="30">
        <v>1</v>
      </c>
      <c r="L56" s="30">
        <v>17</v>
      </c>
      <c r="M56" s="32" t="s">
        <v>33</v>
      </c>
    </row>
    <row r="57" spans="1:13" ht="15" customHeight="1" x14ac:dyDescent="0.25">
      <c r="A57" s="143"/>
      <c r="B57" s="137"/>
      <c r="C57" s="137" t="s">
        <v>33</v>
      </c>
      <c r="D57" s="135">
        <f>+F57</f>
        <v>0</v>
      </c>
      <c r="E57" s="136">
        <v>0</v>
      </c>
      <c r="F57" s="144">
        <v>0</v>
      </c>
      <c r="G57" s="29"/>
      <c r="H57" s="28"/>
      <c r="I57" s="27"/>
      <c r="J57" s="14"/>
      <c r="K57" s="30">
        <v>2</v>
      </c>
      <c r="L57" s="30"/>
      <c r="M57" s="39"/>
    </row>
    <row r="58" spans="1:13" ht="15.75" x14ac:dyDescent="0.25">
      <c r="A58" s="141" t="s">
        <v>515</v>
      </c>
      <c r="B58" s="142" t="s">
        <v>516</v>
      </c>
      <c r="C58" s="142"/>
      <c r="D58" s="129">
        <f>+D59+D64+D97</f>
        <v>45662000</v>
      </c>
      <c r="E58" s="130">
        <f t="shared" ref="E58:F58" si="9">+E59+E64+E97</f>
        <v>7762000</v>
      </c>
      <c r="F58" s="130">
        <f t="shared" si="9"/>
        <v>37900000</v>
      </c>
      <c r="G58" s="24"/>
      <c r="H58" s="24"/>
      <c r="I58" s="24"/>
      <c r="J58" s="14"/>
      <c r="K58" s="25" t="s">
        <v>117</v>
      </c>
      <c r="L58" s="25"/>
      <c r="M58" s="23"/>
    </row>
    <row r="59" spans="1:13" ht="15" customHeight="1" x14ac:dyDescent="0.25">
      <c r="A59" s="145" t="s">
        <v>517</v>
      </c>
      <c r="B59" s="142" t="s">
        <v>518</v>
      </c>
      <c r="C59" s="142"/>
      <c r="D59" s="129">
        <f>SUM(D60:D63)</f>
        <v>35512000</v>
      </c>
      <c r="E59" s="130">
        <f>E60+E62</f>
        <v>5512000</v>
      </c>
      <c r="F59" s="130">
        <f>F61+F63</f>
        <v>30000000</v>
      </c>
      <c r="G59" s="24"/>
      <c r="H59" s="24"/>
      <c r="I59" s="24"/>
      <c r="J59" s="14"/>
      <c r="K59" s="25"/>
      <c r="L59" s="25"/>
      <c r="M59" s="23"/>
    </row>
    <row r="60" spans="1:13" ht="15.75" x14ac:dyDescent="0.25">
      <c r="A60" s="143"/>
      <c r="B60" s="137"/>
      <c r="C60" s="137" t="s">
        <v>8</v>
      </c>
      <c r="D60" s="135">
        <f>+E60</f>
        <v>0</v>
      </c>
      <c r="E60" s="144">
        <v>0</v>
      </c>
      <c r="F60" s="136">
        <v>0</v>
      </c>
      <c r="G60" s="28"/>
      <c r="H60" s="29"/>
      <c r="I60" s="27"/>
      <c r="J60" s="14"/>
      <c r="K60" s="30">
        <v>1</v>
      </c>
      <c r="L60" s="30">
        <v>7</v>
      </c>
      <c r="M60" s="31" t="s">
        <v>102</v>
      </c>
    </row>
    <row r="61" spans="1:13" ht="15.75" x14ac:dyDescent="0.25">
      <c r="A61" s="143"/>
      <c r="B61" s="137"/>
      <c r="C61" s="137" t="s">
        <v>8</v>
      </c>
      <c r="D61" s="135">
        <f>+F61</f>
        <v>6000000</v>
      </c>
      <c r="E61" s="136">
        <v>0</v>
      </c>
      <c r="F61" s="144">
        <v>6000000</v>
      </c>
      <c r="G61" s="29"/>
      <c r="H61" s="28"/>
      <c r="I61" s="27"/>
      <c r="J61" s="14"/>
      <c r="K61" s="30">
        <v>2</v>
      </c>
      <c r="L61" s="30"/>
      <c r="M61" s="31"/>
    </row>
    <row r="62" spans="1:13" ht="15.75" x14ac:dyDescent="0.25">
      <c r="A62" s="143"/>
      <c r="B62" s="137"/>
      <c r="C62" s="137" t="s">
        <v>9</v>
      </c>
      <c r="D62" s="135">
        <f>+E62</f>
        <v>5512000</v>
      </c>
      <c r="E62" s="144">
        <v>5512000</v>
      </c>
      <c r="F62" s="136">
        <v>0</v>
      </c>
      <c r="G62" s="28"/>
      <c r="H62" s="29"/>
      <c r="I62" s="27"/>
      <c r="J62" s="14"/>
      <c r="K62" s="30">
        <v>1</v>
      </c>
      <c r="L62" s="30">
        <v>7</v>
      </c>
      <c r="M62" s="31" t="s">
        <v>102</v>
      </c>
    </row>
    <row r="63" spans="1:13" ht="15.75" x14ac:dyDescent="0.25">
      <c r="A63" s="143"/>
      <c r="B63" s="137"/>
      <c r="C63" s="137" t="s">
        <v>9</v>
      </c>
      <c r="D63" s="135">
        <f>+F63</f>
        <v>24000000</v>
      </c>
      <c r="E63" s="136">
        <v>0</v>
      </c>
      <c r="F63" s="144">
        <v>24000000</v>
      </c>
      <c r="G63" s="29"/>
      <c r="H63" s="28"/>
      <c r="I63" s="27"/>
      <c r="J63" s="14"/>
      <c r="K63" s="30">
        <v>2</v>
      </c>
      <c r="L63" s="30"/>
      <c r="M63" s="31"/>
    </row>
    <row r="64" spans="1:13" ht="15" customHeight="1" x14ac:dyDescent="0.25">
      <c r="A64" s="141" t="s">
        <v>519</v>
      </c>
      <c r="B64" s="142" t="s">
        <v>520</v>
      </c>
      <c r="C64" s="146"/>
      <c r="D64" s="129">
        <f>+D65+D70+D81+D84+D87+D90</f>
        <v>10150000</v>
      </c>
      <c r="E64" s="130">
        <f t="shared" ref="E64:F64" si="10">+E65+E70+E81+E84+E87+E90</f>
        <v>2250000</v>
      </c>
      <c r="F64" s="130">
        <f t="shared" si="10"/>
        <v>7900000</v>
      </c>
      <c r="G64" s="24"/>
      <c r="H64" s="24"/>
      <c r="I64" s="24"/>
      <c r="J64" s="14"/>
      <c r="K64" s="25"/>
      <c r="L64" s="25"/>
      <c r="M64" s="23"/>
    </row>
    <row r="65" spans="1:13" ht="15" customHeight="1" x14ac:dyDescent="0.25">
      <c r="A65" s="141" t="s">
        <v>521</v>
      </c>
      <c r="B65" s="142" t="s">
        <v>522</v>
      </c>
      <c r="C65" s="146"/>
      <c r="D65" s="129">
        <f>SUM(D66:D69)</f>
        <v>0</v>
      </c>
      <c r="E65" s="130">
        <f>E66+E68</f>
        <v>0</v>
      </c>
      <c r="F65" s="130">
        <f>F67+F69</f>
        <v>0</v>
      </c>
      <c r="G65" s="24"/>
      <c r="H65" s="24"/>
      <c r="I65" s="24"/>
      <c r="J65" s="14"/>
      <c r="K65" s="25"/>
      <c r="L65" s="25"/>
      <c r="M65" s="23"/>
    </row>
    <row r="66" spans="1:13" ht="15.75" x14ac:dyDescent="0.25">
      <c r="A66" s="147"/>
      <c r="B66" s="148"/>
      <c r="C66" s="148" t="s">
        <v>10</v>
      </c>
      <c r="D66" s="135">
        <f>+E66</f>
        <v>0</v>
      </c>
      <c r="E66" s="144">
        <v>0</v>
      </c>
      <c r="F66" s="136">
        <v>0</v>
      </c>
      <c r="G66" s="28"/>
      <c r="H66" s="29"/>
      <c r="I66" s="27"/>
      <c r="J66" s="14"/>
      <c r="K66" s="30">
        <v>1</v>
      </c>
      <c r="L66" s="30">
        <v>8</v>
      </c>
      <c r="M66" s="31" t="s">
        <v>103</v>
      </c>
    </row>
    <row r="67" spans="1:13" ht="15.75" x14ac:dyDescent="0.25">
      <c r="A67" s="147"/>
      <c r="B67" s="148"/>
      <c r="C67" s="148" t="s">
        <v>10</v>
      </c>
      <c r="D67" s="135">
        <f>+F67</f>
        <v>0</v>
      </c>
      <c r="E67" s="136">
        <v>0</v>
      </c>
      <c r="F67" s="144">
        <v>0</v>
      </c>
      <c r="G67" s="29"/>
      <c r="H67" s="28"/>
      <c r="I67" s="27"/>
      <c r="J67" s="14"/>
      <c r="K67" s="30">
        <v>2</v>
      </c>
      <c r="L67" s="30"/>
      <c r="M67" s="31"/>
    </row>
    <row r="68" spans="1:13" ht="15.75" x14ac:dyDescent="0.25">
      <c r="A68" s="147"/>
      <c r="B68" s="148"/>
      <c r="C68" s="148" t="s">
        <v>11</v>
      </c>
      <c r="D68" s="135">
        <f>+E68</f>
        <v>0</v>
      </c>
      <c r="E68" s="144">
        <v>0</v>
      </c>
      <c r="F68" s="136">
        <v>0</v>
      </c>
      <c r="G68" s="28"/>
      <c r="H68" s="29"/>
      <c r="I68" s="27"/>
      <c r="J68" s="14"/>
      <c r="K68" s="30">
        <v>1</v>
      </c>
      <c r="L68" s="30">
        <v>8</v>
      </c>
      <c r="M68" s="31" t="s">
        <v>103</v>
      </c>
    </row>
    <row r="69" spans="1:13" ht="15.75" x14ac:dyDescent="0.25">
      <c r="A69" s="147"/>
      <c r="B69" s="148"/>
      <c r="C69" s="148" t="s">
        <v>11</v>
      </c>
      <c r="D69" s="135">
        <f>+F69</f>
        <v>0</v>
      </c>
      <c r="E69" s="136">
        <v>0</v>
      </c>
      <c r="F69" s="144">
        <v>0</v>
      </c>
      <c r="G69" s="29"/>
      <c r="H69" s="28"/>
      <c r="I69" s="27"/>
      <c r="J69" s="14"/>
      <c r="K69" s="30">
        <v>2</v>
      </c>
      <c r="L69" s="30"/>
      <c r="M69" s="31"/>
    </row>
    <row r="70" spans="1:13" ht="15" customHeight="1" x14ac:dyDescent="0.25">
      <c r="A70" s="145" t="s">
        <v>523</v>
      </c>
      <c r="B70" s="142" t="s">
        <v>524</v>
      </c>
      <c r="C70" s="146"/>
      <c r="D70" s="129">
        <f>SUM(D71:D80)</f>
        <v>2500000</v>
      </c>
      <c r="E70" s="130">
        <f>E71+E73+E75+E77+E79</f>
        <v>2000000</v>
      </c>
      <c r="F70" s="130">
        <f>F72+F74+F76+F78+F80</f>
        <v>500000</v>
      </c>
      <c r="G70" s="24"/>
      <c r="H70" s="24"/>
      <c r="I70" s="24"/>
      <c r="J70" s="14"/>
      <c r="K70" s="25"/>
      <c r="L70" s="25"/>
      <c r="M70" s="23"/>
    </row>
    <row r="71" spans="1:13" ht="15.75" x14ac:dyDescent="0.25">
      <c r="A71" s="147"/>
      <c r="B71" s="148"/>
      <c r="C71" s="148" t="s">
        <v>12</v>
      </c>
      <c r="D71" s="135">
        <f>+E71</f>
        <v>0</v>
      </c>
      <c r="E71" s="144">
        <v>0</v>
      </c>
      <c r="F71" s="136">
        <v>0</v>
      </c>
      <c r="G71" s="28"/>
      <c r="H71" s="29"/>
      <c r="I71" s="27"/>
      <c r="J71" s="14"/>
      <c r="K71" s="30">
        <v>1</v>
      </c>
      <c r="L71" s="30">
        <v>9</v>
      </c>
      <c r="M71" s="31" t="s">
        <v>104</v>
      </c>
    </row>
    <row r="72" spans="1:13" ht="15.75" x14ac:dyDescent="0.25">
      <c r="A72" s="147"/>
      <c r="B72" s="148"/>
      <c r="C72" s="148" t="s">
        <v>12</v>
      </c>
      <c r="D72" s="135">
        <f>+F72</f>
        <v>0</v>
      </c>
      <c r="E72" s="136">
        <v>0</v>
      </c>
      <c r="F72" s="144">
        <v>0</v>
      </c>
      <c r="G72" s="29"/>
      <c r="H72" s="28"/>
      <c r="I72" s="27"/>
      <c r="J72" s="14"/>
      <c r="K72" s="30">
        <v>2</v>
      </c>
      <c r="L72" s="30"/>
      <c r="M72" s="31"/>
    </row>
    <row r="73" spans="1:13" ht="15.75" x14ac:dyDescent="0.25">
      <c r="A73" s="147"/>
      <c r="B73" s="148"/>
      <c r="C73" s="148" t="s">
        <v>13</v>
      </c>
      <c r="D73" s="135">
        <f>+E73</f>
        <v>0</v>
      </c>
      <c r="E73" s="144">
        <v>0</v>
      </c>
      <c r="F73" s="136">
        <v>0</v>
      </c>
      <c r="G73" s="28"/>
      <c r="H73" s="29"/>
      <c r="I73" s="27"/>
      <c r="J73" s="14"/>
      <c r="K73" s="30">
        <v>1</v>
      </c>
      <c r="L73" s="30">
        <v>10</v>
      </c>
      <c r="M73" s="31" t="s">
        <v>105</v>
      </c>
    </row>
    <row r="74" spans="1:13" ht="15.75" x14ac:dyDescent="0.25">
      <c r="A74" s="147"/>
      <c r="B74" s="148"/>
      <c r="C74" s="148" t="s">
        <v>13</v>
      </c>
      <c r="D74" s="135">
        <f>+F74</f>
        <v>0</v>
      </c>
      <c r="E74" s="136">
        <v>0</v>
      </c>
      <c r="F74" s="144">
        <v>0</v>
      </c>
      <c r="G74" s="29"/>
      <c r="H74" s="28"/>
      <c r="I74" s="27"/>
      <c r="J74" s="14"/>
      <c r="K74" s="30">
        <v>2</v>
      </c>
      <c r="L74" s="30"/>
      <c r="M74" s="31"/>
    </row>
    <row r="75" spans="1:13" ht="15.75" x14ac:dyDescent="0.25">
      <c r="A75" s="147"/>
      <c r="B75" s="148"/>
      <c r="C75" s="148" t="s">
        <v>14</v>
      </c>
      <c r="D75" s="135">
        <f>+E75</f>
        <v>2000000</v>
      </c>
      <c r="E75" s="144">
        <v>2000000</v>
      </c>
      <c r="F75" s="136">
        <v>0</v>
      </c>
      <c r="G75" s="28"/>
      <c r="H75" s="29"/>
      <c r="I75" s="27"/>
      <c r="J75" s="14"/>
      <c r="K75" s="30">
        <v>1</v>
      </c>
      <c r="L75" s="30">
        <v>11</v>
      </c>
      <c r="M75" s="31" t="s">
        <v>106</v>
      </c>
    </row>
    <row r="76" spans="1:13" ht="15.75" x14ac:dyDescent="0.25">
      <c r="A76" s="147"/>
      <c r="B76" s="148"/>
      <c r="C76" s="148" t="s">
        <v>14</v>
      </c>
      <c r="D76" s="135">
        <f>+F76</f>
        <v>500000</v>
      </c>
      <c r="E76" s="136">
        <v>0</v>
      </c>
      <c r="F76" s="144">
        <v>500000</v>
      </c>
      <c r="G76" s="29"/>
      <c r="H76" s="28"/>
      <c r="I76" s="27"/>
      <c r="J76" s="14"/>
      <c r="K76" s="30">
        <v>2</v>
      </c>
      <c r="L76" s="30"/>
      <c r="M76" s="31"/>
    </row>
    <row r="77" spans="1:13" ht="15.75" x14ac:dyDescent="0.25">
      <c r="A77" s="147"/>
      <c r="B77" s="148"/>
      <c r="C77" s="148" t="s">
        <v>15</v>
      </c>
      <c r="D77" s="135">
        <f>+E77</f>
        <v>0</v>
      </c>
      <c r="E77" s="144">
        <v>0</v>
      </c>
      <c r="F77" s="136">
        <v>0</v>
      </c>
      <c r="G77" s="28"/>
      <c r="H77" s="29"/>
      <c r="I77" s="27"/>
      <c r="J77" s="14"/>
      <c r="K77" s="30">
        <v>1</v>
      </c>
      <c r="L77" s="30">
        <v>12</v>
      </c>
      <c r="M77" s="31" t="s">
        <v>107</v>
      </c>
    </row>
    <row r="78" spans="1:13" ht="15.75" x14ac:dyDescent="0.25">
      <c r="A78" s="147"/>
      <c r="B78" s="148"/>
      <c r="C78" s="148" t="s">
        <v>15</v>
      </c>
      <c r="D78" s="135">
        <f>+F78</f>
        <v>0</v>
      </c>
      <c r="E78" s="136">
        <v>0</v>
      </c>
      <c r="F78" s="144">
        <v>0</v>
      </c>
      <c r="G78" s="29"/>
      <c r="H78" s="28"/>
      <c r="I78" s="27"/>
      <c r="J78" s="14"/>
      <c r="K78" s="30">
        <v>2</v>
      </c>
      <c r="L78" s="30"/>
      <c r="M78" s="38"/>
    </row>
    <row r="79" spans="1:13" ht="15.75" x14ac:dyDescent="0.25">
      <c r="A79" s="147"/>
      <c r="B79" s="148"/>
      <c r="C79" s="148" t="s">
        <v>16</v>
      </c>
      <c r="D79" s="135">
        <f>+E79</f>
        <v>0</v>
      </c>
      <c r="E79" s="144">
        <v>0</v>
      </c>
      <c r="F79" s="136">
        <v>0</v>
      </c>
      <c r="G79" s="28"/>
      <c r="H79" s="29"/>
      <c r="I79" s="27"/>
      <c r="J79" s="14"/>
      <c r="K79" s="30">
        <v>1</v>
      </c>
      <c r="L79" s="30">
        <v>13</v>
      </c>
      <c r="M79" s="40" t="s">
        <v>16</v>
      </c>
    </row>
    <row r="80" spans="1:13" ht="15.75" x14ac:dyDescent="0.25">
      <c r="A80" s="147"/>
      <c r="B80" s="148"/>
      <c r="C80" s="148" t="s">
        <v>16</v>
      </c>
      <c r="D80" s="135">
        <f>+F80</f>
        <v>0</v>
      </c>
      <c r="E80" s="136">
        <v>0</v>
      </c>
      <c r="F80" s="144">
        <v>0</v>
      </c>
      <c r="G80" s="29"/>
      <c r="H80" s="28"/>
      <c r="I80" s="27"/>
      <c r="J80" s="14"/>
      <c r="K80" s="30">
        <v>2</v>
      </c>
      <c r="L80" s="30"/>
      <c r="M80" s="41"/>
    </row>
    <row r="81" spans="1:13" ht="15" customHeight="1" x14ac:dyDescent="0.25">
      <c r="A81" s="145" t="s">
        <v>525</v>
      </c>
      <c r="B81" s="142" t="s">
        <v>526</v>
      </c>
      <c r="C81" s="145"/>
      <c r="D81" s="129">
        <f>SUM(D82:D83)</f>
        <v>0</v>
      </c>
      <c r="E81" s="130">
        <f>E82</f>
        <v>0</v>
      </c>
      <c r="F81" s="130">
        <f>F83</f>
        <v>0</v>
      </c>
      <c r="G81" s="24"/>
      <c r="H81" s="24"/>
      <c r="I81" s="24"/>
      <c r="J81" s="14"/>
      <c r="K81" s="25"/>
      <c r="L81" s="25"/>
      <c r="M81" s="23"/>
    </row>
    <row r="82" spans="1:13" ht="15.75" x14ac:dyDescent="0.25">
      <c r="A82" s="147"/>
      <c r="B82" s="148"/>
      <c r="C82" s="148" t="s">
        <v>17</v>
      </c>
      <c r="D82" s="135">
        <f>+E82</f>
        <v>0</v>
      </c>
      <c r="E82" s="144">
        <v>0</v>
      </c>
      <c r="F82" s="136">
        <v>0</v>
      </c>
      <c r="G82" s="28"/>
      <c r="H82" s="29"/>
      <c r="I82" s="27"/>
      <c r="J82" s="14"/>
      <c r="K82" s="30">
        <v>1</v>
      </c>
      <c r="L82" s="30">
        <v>14</v>
      </c>
      <c r="M82" s="31" t="s">
        <v>108</v>
      </c>
    </row>
    <row r="83" spans="1:13" ht="15.75" x14ac:dyDescent="0.25">
      <c r="A83" s="147"/>
      <c r="B83" s="148"/>
      <c r="C83" s="148" t="s">
        <v>17</v>
      </c>
      <c r="D83" s="135">
        <f>+F83</f>
        <v>0</v>
      </c>
      <c r="E83" s="136">
        <v>0</v>
      </c>
      <c r="F83" s="144">
        <v>0</v>
      </c>
      <c r="G83" s="29"/>
      <c r="H83" s="28"/>
      <c r="I83" s="28"/>
      <c r="J83" s="14"/>
      <c r="K83" s="30">
        <v>2</v>
      </c>
      <c r="L83" s="30"/>
      <c r="M83" s="31"/>
    </row>
    <row r="84" spans="1:13" ht="15" customHeight="1" x14ac:dyDescent="0.25">
      <c r="A84" s="145" t="s">
        <v>527</v>
      </c>
      <c r="B84" s="142" t="s">
        <v>528</v>
      </c>
      <c r="C84" s="145"/>
      <c r="D84" s="129">
        <f>SUM(D85:D86)</f>
        <v>7000000</v>
      </c>
      <c r="E84" s="130">
        <f>E85</f>
        <v>0</v>
      </c>
      <c r="F84" s="130">
        <f>F86</f>
        <v>7000000</v>
      </c>
      <c r="G84" s="24"/>
      <c r="H84" s="24"/>
      <c r="I84" s="24"/>
      <c r="J84" s="14"/>
      <c r="K84" s="25"/>
      <c r="L84" s="25"/>
      <c r="M84" s="23"/>
    </row>
    <row r="85" spans="1:13" ht="15.75" x14ac:dyDescent="0.25">
      <c r="A85" s="147"/>
      <c r="B85" s="149"/>
      <c r="C85" s="148" t="s">
        <v>20</v>
      </c>
      <c r="D85" s="135">
        <f>+E85</f>
        <v>0</v>
      </c>
      <c r="E85" s="144">
        <v>0</v>
      </c>
      <c r="F85" s="136">
        <v>0</v>
      </c>
      <c r="G85" s="28"/>
      <c r="H85" s="29"/>
      <c r="I85" s="27"/>
      <c r="J85" s="14"/>
      <c r="K85" s="30">
        <v>1</v>
      </c>
      <c r="L85" s="30">
        <v>16</v>
      </c>
      <c r="M85" s="40" t="s">
        <v>20</v>
      </c>
    </row>
    <row r="86" spans="1:13" ht="15.75" x14ac:dyDescent="0.25">
      <c r="A86" s="147"/>
      <c r="B86" s="149"/>
      <c r="C86" s="148" t="s">
        <v>20</v>
      </c>
      <c r="D86" s="135">
        <f>+F86</f>
        <v>7000000</v>
      </c>
      <c r="E86" s="136">
        <v>0</v>
      </c>
      <c r="F86" s="144">
        <v>7000000</v>
      </c>
      <c r="G86" s="29"/>
      <c r="H86" s="28"/>
      <c r="I86" s="28"/>
      <c r="J86" s="14"/>
      <c r="K86" s="30">
        <v>2</v>
      </c>
      <c r="L86" s="30"/>
      <c r="M86" s="41"/>
    </row>
    <row r="87" spans="1:13" ht="15" customHeight="1" x14ac:dyDescent="0.25">
      <c r="A87" s="145" t="s">
        <v>529</v>
      </c>
      <c r="B87" s="142" t="s">
        <v>530</v>
      </c>
      <c r="C87" s="145"/>
      <c r="D87" s="129">
        <f>SUM(D88:D89)</f>
        <v>0</v>
      </c>
      <c r="E87" s="130">
        <f>E88</f>
        <v>0</v>
      </c>
      <c r="F87" s="130">
        <f>F89</f>
        <v>0</v>
      </c>
      <c r="G87" s="24"/>
      <c r="H87" s="24"/>
      <c r="I87" s="24"/>
      <c r="J87" s="14"/>
      <c r="K87" s="25"/>
      <c r="L87" s="25"/>
      <c r="M87" s="23"/>
    </row>
    <row r="88" spans="1:13" ht="15.75" x14ac:dyDescent="0.25">
      <c r="A88" s="147"/>
      <c r="B88" s="149"/>
      <c r="C88" s="148" t="s">
        <v>21</v>
      </c>
      <c r="D88" s="135">
        <f>+E88</f>
        <v>0</v>
      </c>
      <c r="E88" s="144">
        <v>0</v>
      </c>
      <c r="F88" s="136">
        <v>0</v>
      </c>
      <c r="G88" s="28"/>
      <c r="H88" s="29"/>
      <c r="I88" s="27"/>
      <c r="J88" s="14"/>
      <c r="K88" s="30">
        <v>1</v>
      </c>
      <c r="L88" s="30">
        <v>18</v>
      </c>
      <c r="M88" s="31" t="s">
        <v>109</v>
      </c>
    </row>
    <row r="89" spans="1:13" ht="15.75" x14ac:dyDescent="0.25">
      <c r="A89" s="147"/>
      <c r="B89" s="149"/>
      <c r="C89" s="148" t="s">
        <v>21</v>
      </c>
      <c r="D89" s="135">
        <f>+F89</f>
        <v>0</v>
      </c>
      <c r="E89" s="136">
        <v>0</v>
      </c>
      <c r="F89" s="144">
        <v>0</v>
      </c>
      <c r="G89" s="29"/>
      <c r="H89" s="28"/>
      <c r="I89" s="28"/>
      <c r="J89" s="14"/>
      <c r="K89" s="30">
        <v>2</v>
      </c>
      <c r="L89" s="30"/>
      <c r="M89" s="31"/>
    </row>
    <row r="90" spans="1:13" ht="15" customHeight="1" x14ac:dyDescent="0.25">
      <c r="A90" s="145" t="s">
        <v>531</v>
      </c>
      <c r="B90" s="142" t="s">
        <v>532</v>
      </c>
      <c r="C90" s="145"/>
      <c r="D90" s="129">
        <f>SUM(D91:D96)</f>
        <v>650000</v>
      </c>
      <c r="E90" s="130">
        <f>E91+E93+E95</f>
        <v>250000</v>
      </c>
      <c r="F90" s="130">
        <f>F92+F94+F96</f>
        <v>400000</v>
      </c>
      <c r="G90" s="24"/>
      <c r="H90" s="24"/>
      <c r="I90" s="24"/>
      <c r="J90" s="14"/>
      <c r="K90" s="25"/>
      <c r="L90" s="25"/>
      <c r="M90" s="23"/>
    </row>
    <row r="91" spans="1:13" ht="15.75" x14ac:dyDescent="0.25">
      <c r="A91" s="147"/>
      <c r="B91" s="148"/>
      <c r="C91" s="148" t="s">
        <v>19</v>
      </c>
      <c r="D91" s="135">
        <f>+E91</f>
        <v>250000</v>
      </c>
      <c r="E91" s="144">
        <v>250000</v>
      </c>
      <c r="F91" s="136">
        <v>0</v>
      </c>
      <c r="G91" s="28"/>
      <c r="H91" s="29"/>
      <c r="I91" s="27"/>
      <c r="J91" s="14"/>
      <c r="K91" s="30">
        <v>1</v>
      </c>
      <c r="L91" s="30">
        <v>18</v>
      </c>
      <c r="M91" s="31" t="s">
        <v>109</v>
      </c>
    </row>
    <row r="92" spans="1:13" ht="15.75" x14ac:dyDescent="0.25">
      <c r="A92" s="147"/>
      <c r="B92" s="148"/>
      <c r="C92" s="148" t="s">
        <v>19</v>
      </c>
      <c r="D92" s="135">
        <f>+F92</f>
        <v>400000</v>
      </c>
      <c r="E92" s="136">
        <v>0</v>
      </c>
      <c r="F92" s="144">
        <v>400000</v>
      </c>
      <c r="G92" s="29"/>
      <c r="H92" s="28"/>
      <c r="I92" s="28"/>
      <c r="J92" s="14"/>
      <c r="K92" s="30">
        <v>2</v>
      </c>
      <c r="L92" s="30"/>
      <c r="M92" s="31"/>
    </row>
    <row r="93" spans="1:13" ht="15.75" x14ac:dyDescent="0.25">
      <c r="A93" s="147"/>
      <c r="B93" s="148"/>
      <c r="C93" s="148" t="s">
        <v>80</v>
      </c>
      <c r="D93" s="135">
        <f>+E93</f>
        <v>0</v>
      </c>
      <c r="E93" s="144">
        <v>0</v>
      </c>
      <c r="F93" s="136">
        <v>0</v>
      </c>
      <c r="G93" s="28"/>
      <c r="H93" s="29"/>
      <c r="I93" s="27"/>
      <c r="J93" s="14"/>
      <c r="K93" s="30">
        <v>1</v>
      </c>
      <c r="L93" s="30">
        <v>18</v>
      </c>
      <c r="M93" s="31" t="s">
        <v>109</v>
      </c>
    </row>
    <row r="94" spans="1:13" ht="15.75" x14ac:dyDescent="0.25">
      <c r="A94" s="147"/>
      <c r="B94" s="148"/>
      <c r="C94" s="148" t="s">
        <v>80</v>
      </c>
      <c r="D94" s="135">
        <f>+F94</f>
        <v>0</v>
      </c>
      <c r="E94" s="136">
        <v>0</v>
      </c>
      <c r="F94" s="144">
        <v>0</v>
      </c>
      <c r="G94" s="29"/>
      <c r="H94" s="28"/>
      <c r="I94" s="28"/>
      <c r="J94" s="14"/>
      <c r="K94" s="30">
        <v>2</v>
      </c>
      <c r="L94" s="30"/>
      <c r="M94" s="31"/>
    </row>
    <row r="95" spans="1:13" ht="15.75" x14ac:dyDescent="0.25">
      <c r="A95" s="147"/>
      <c r="B95" s="148"/>
      <c r="C95" s="148" t="s">
        <v>18</v>
      </c>
      <c r="D95" s="135">
        <f>+E95</f>
        <v>0</v>
      </c>
      <c r="E95" s="144">
        <v>0</v>
      </c>
      <c r="F95" s="136">
        <v>0</v>
      </c>
      <c r="G95" s="28"/>
      <c r="H95" s="29"/>
      <c r="I95" s="27"/>
      <c r="J95" s="14"/>
      <c r="K95" s="30">
        <v>1</v>
      </c>
      <c r="L95" s="30">
        <v>18</v>
      </c>
      <c r="M95" s="31" t="s">
        <v>109</v>
      </c>
    </row>
    <row r="96" spans="1:13" ht="15.75" x14ac:dyDescent="0.25">
      <c r="A96" s="147"/>
      <c r="B96" s="148"/>
      <c r="C96" s="148" t="s">
        <v>18</v>
      </c>
      <c r="D96" s="135">
        <f>+F96</f>
        <v>0</v>
      </c>
      <c r="E96" s="136">
        <v>0</v>
      </c>
      <c r="F96" s="144">
        <v>0</v>
      </c>
      <c r="G96" s="29"/>
      <c r="H96" s="28"/>
      <c r="I96" s="28"/>
      <c r="J96" s="14"/>
      <c r="K96" s="30">
        <v>2</v>
      </c>
      <c r="L96" s="30"/>
      <c r="M96" s="31"/>
    </row>
    <row r="97" spans="1:13" ht="15" customHeight="1" x14ac:dyDescent="0.25">
      <c r="A97" s="150" t="s">
        <v>533</v>
      </c>
      <c r="B97" s="142" t="s">
        <v>534</v>
      </c>
      <c r="C97" s="145"/>
      <c r="D97" s="129">
        <f>SUM(D98:D99)</f>
        <v>0</v>
      </c>
      <c r="E97" s="130">
        <f>E98</f>
        <v>0</v>
      </c>
      <c r="F97" s="130">
        <f>F99</f>
        <v>0</v>
      </c>
      <c r="G97" s="24"/>
      <c r="H97" s="24"/>
      <c r="I97" s="24"/>
      <c r="J97" s="14"/>
      <c r="K97" s="25"/>
      <c r="L97" s="25"/>
      <c r="M97" s="23"/>
    </row>
    <row r="98" spans="1:13" ht="15.75" x14ac:dyDescent="0.25">
      <c r="A98" s="147"/>
      <c r="B98" s="148"/>
      <c r="C98" s="148" t="s">
        <v>79</v>
      </c>
      <c r="D98" s="135">
        <f>+E98</f>
        <v>0</v>
      </c>
      <c r="E98" s="170">
        <v>0</v>
      </c>
      <c r="F98" s="136">
        <v>0</v>
      </c>
      <c r="G98" s="28"/>
      <c r="H98" s="29"/>
      <c r="I98" s="27"/>
      <c r="J98" s="14"/>
      <c r="K98" s="30">
        <v>1</v>
      </c>
      <c r="L98" s="30">
        <v>18</v>
      </c>
      <c r="M98" s="31" t="s">
        <v>109</v>
      </c>
    </row>
    <row r="99" spans="1:13" ht="15.75" x14ac:dyDescent="0.25">
      <c r="A99" s="147"/>
      <c r="B99" s="148"/>
      <c r="C99" s="148" t="s">
        <v>79</v>
      </c>
      <c r="D99" s="135">
        <f>+F99</f>
        <v>0</v>
      </c>
      <c r="E99" s="136">
        <v>0</v>
      </c>
      <c r="F99" s="170">
        <v>0</v>
      </c>
      <c r="G99" s="29"/>
      <c r="H99" s="28"/>
      <c r="I99" s="28"/>
      <c r="J99" s="14"/>
      <c r="K99" s="30">
        <v>2</v>
      </c>
      <c r="L99" s="30"/>
      <c r="M99" s="31"/>
    </row>
    <row r="100" spans="1:13" ht="15.75" x14ac:dyDescent="0.25">
      <c r="A100" s="150">
        <v>2.2000000000000002</v>
      </c>
      <c r="B100" s="182" t="s">
        <v>535</v>
      </c>
      <c r="C100" s="183"/>
      <c r="D100" s="129">
        <f>+D101+D114</f>
        <v>29799778</v>
      </c>
      <c r="E100" s="130">
        <f t="shared" ref="E100:F100" si="11">+E101+E114</f>
        <v>0</v>
      </c>
      <c r="F100" s="130">
        <f t="shared" si="11"/>
        <v>29799778</v>
      </c>
      <c r="G100" s="24"/>
      <c r="H100" s="24"/>
      <c r="I100" s="24"/>
      <c r="J100" s="14"/>
      <c r="K100" s="25"/>
      <c r="L100" s="25"/>
      <c r="M100" s="23"/>
    </row>
    <row r="101" spans="1:13" ht="15" customHeight="1" x14ac:dyDescent="0.25">
      <c r="A101" s="150" t="s">
        <v>536</v>
      </c>
      <c r="B101" s="142" t="s">
        <v>537</v>
      </c>
      <c r="C101" s="142"/>
      <c r="D101" s="129">
        <f>SUM(D102:D113)</f>
        <v>1440000</v>
      </c>
      <c r="E101" s="130">
        <f>E102+E104+E106+E108+E110+E112</f>
        <v>0</v>
      </c>
      <c r="F101" s="130">
        <f>F103+F105+F107+F109+F111+F113</f>
        <v>1440000</v>
      </c>
      <c r="G101" s="24"/>
      <c r="H101" s="24"/>
      <c r="I101" s="24"/>
      <c r="J101" s="14"/>
      <c r="K101" s="25"/>
      <c r="L101" s="25"/>
      <c r="M101" s="23"/>
    </row>
    <row r="102" spans="1:13" ht="15.75" x14ac:dyDescent="0.25">
      <c r="A102" s="151"/>
      <c r="B102" s="152"/>
      <c r="C102" s="153" t="s">
        <v>35</v>
      </c>
      <c r="D102" s="135">
        <f>+E102</f>
        <v>0</v>
      </c>
      <c r="E102" s="144">
        <v>0</v>
      </c>
      <c r="F102" s="136">
        <v>0</v>
      </c>
      <c r="G102" s="28"/>
      <c r="H102" s="29"/>
      <c r="I102" s="27"/>
      <c r="J102" s="14"/>
      <c r="K102" s="30">
        <v>1</v>
      </c>
      <c r="L102" s="30">
        <v>23</v>
      </c>
      <c r="M102" s="42" t="s">
        <v>35</v>
      </c>
    </row>
    <row r="103" spans="1:13" ht="15.75" x14ac:dyDescent="0.25">
      <c r="A103" s="151"/>
      <c r="B103" s="152"/>
      <c r="C103" s="153" t="s">
        <v>35</v>
      </c>
      <c r="D103" s="135">
        <f>+F103</f>
        <v>1440000</v>
      </c>
      <c r="E103" s="136">
        <v>0</v>
      </c>
      <c r="F103" s="144">
        <v>1440000</v>
      </c>
      <c r="G103" s="29"/>
      <c r="H103" s="28"/>
      <c r="I103" s="28"/>
      <c r="J103" s="14"/>
      <c r="K103" s="30">
        <v>2</v>
      </c>
      <c r="L103" s="30"/>
      <c r="M103" s="42"/>
    </row>
    <row r="104" spans="1:13" ht="15" customHeight="1" x14ac:dyDescent="0.25">
      <c r="A104" s="151"/>
      <c r="B104" s="152"/>
      <c r="C104" s="137" t="s">
        <v>22</v>
      </c>
      <c r="D104" s="135">
        <f>+E104</f>
        <v>0</v>
      </c>
      <c r="E104" s="144">
        <v>0</v>
      </c>
      <c r="F104" s="136">
        <v>0</v>
      </c>
      <c r="G104" s="28"/>
      <c r="H104" s="29"/>
      <c r="I104" s="27"/>
      <c r="J104" s="14"/>
      <c r="K104" s="30">
        <v>1</v>
      </c>
      <c r="L104" s="30">
        <v>24</v>
      </c>
      <c r="M104" s="32" t="s">
        <v>110</v>
      </c>
    </row>
    <row r="105" spans="1:13" ht="15.75" x14ac:dyDescent="0.25">
      <c r="A105" s="151"/>
      <c r="B105" s="152"/>
      <c r="C105" s="137" t="s">
        <v>22</v>
      </c>
      <c r="D105" s="135">
        <f>+F105</f>
        <v>0</v>
      </c>
      <c r="E105" s="136">
        <v>0</v>
      </c>
      <c r="F105" s="144">
        <v>0</v>
      </c>
      <c r="G105" s="29"/>
      <c r="H105" s="28"/>
      <c r="I105" s="28"/>
      <c r="J105" s="14"/>
      <c r="K105" s="30">
        <v>2</v>
      </c>
      <c r="L105" s="30"/>
      <c r="M105" s="32"/>
    </row>
    <row r="106" spans="1:13" ht="15" customHeight="1" x14ac:dyDescent="0.25">
      <c r="A106" s="151"/>
      <c r="B106" s="152"/>
      <c r="C106" s="137" t="s">
        <v>23</v>
      </c>
      <c r="D106" s="135">
        <f>+E106</f>
        <v>0</v>
      </c>
      <c r="E106" s="144">
        <v>0</v>
      </c>
      <c r="F106" s="136">
        <v>0</v>
      </c>
      <c r="G106" s="28"/>
      <c r="H106" s="29"/>
      <c r="I106" s="27"/>
      <c r="J106" s="14"/>
      <c r="K106" s="30">
        <v>1</v>
      </c>
      <c r="L106" s="30">
        <v>26</v>
      </c>
      <c r="M106" s="32" t="s">
        <v>111</v>
      </c>
    </row>
    <row r="107" spans="1:13" ht="15" customHeight="1" x14ac:dyDescent="0.25">
      <c r="A107" s="151"/>
      <c r="B107" s="152"/>
      <c r="C107" s="137" t="s">
        <v>23</v>
      </c>
      <c r="D107" s="135">
        <f>+F107</f>
        <v>0</v>
      </c>
      <c r="E107" s="136">
        <v>0</v>
      </c>
      <c r="F107" s="144">
        <v>0</v>
      </c>
      <c r="G107" s="29"/>
      <c r="H107" s="28"/>
      <c r="I107" s="28"/>
      <c r="J107" s="14"/>
      <c r="K107" s="30">
        <v>2</v>
      </c>
      <c r="L107" s="30"/>
      <c r="M107" s="32"/>
    </row>
    <row r="108" spans="1:13" ht="15" customHeight="1" x14ac:dyDescent="0.25">
      <c r="A108" s="151"/>
      <c r="B108" s="152"/>
      <c r="C108" s="134" t="s">
        <v>24</v>
      </c>
      <c r="D108" s="135">
        <f>+E108</f>
        <v>0</v>
      </c>
      <c r="E108" s="144">
        <v>0</v>
      </c>
      <c r="F108" s="136">
        <v>0</v>
      </c>
      <c r="G108" s="28"/>
      <c r="H108" s="29"/>
      <c r="I108" s="27"/>
      <c r="J108" s="14"/>
      <c r="K108" s="30">
        <v>1</v>
      </c>
      <c r="L108" s="30">
        <v>27</v>
      </c>
      <c r="M108" s="26" t="s">
        <v>112</v>
      </c>
    </row>
    <row r="109" spans="1:13" ht="15.75" x14ac:dyDescent="0.25">
      <c r="A109" s="151"/>
      <c r="B109" s="152"/>
      <c r="C109" s="134" t="s">
        <v>24</v>
      </c>
      <c r="D109" s="135">
        <f>+F109</f>
        <v>0</v>
      </c>
      <c r="E109" s="136">
        <v>0</v>
      </c>
      <c r="F109" s="144">
        <v>0</v>
      </c>
      <c r="G109" s="29"/>
      <c r="H109" s="28"/>
      <c r="I109" s="28"/>
      <c r="J109" s="14"/>
      <c r="K109" s="30">
        <v>2</v>
      </c>
      <c r="L109" s="30"/>
      <c r="M109" s="26"/>
    </row>
    <row r="110" spans="1:13" ht="15" customHeight="1" x14ac:dyDescent="0.25">
      <c r="A110" s="151"/>
      <c r="B110" s="152"/>
      <c r="C110" s="137" t="s">
        <v>39</v>
      </c>
      <c r="D110" s="135">
        <f>+E110</f>
        <v>0</v>
      </c>
      <c r="E110" s="144">
        <v>0</v>
      </c>
      <c r="F110" s="136">
        <v>0</v>
      </c>
      <c r="G110" s="28"/>
      <c r="H110" s="29"/>
      <c r="I110" s="27"/>
      <c r="J110" s="14"/>
      <c r="K110" s="30">
        <v>1</v>
      </c>
      <c r="L110" s="30">
        <v>22</v>
      </c>
      <c r="M110" s="32" t="s">
        <v>39</v>
      </c>
    </row>
    <row r="111" spans="1:13" ht="15" customHeight="1" x14ac:dyDescent="0.25">
      <c r="A111" s="151"/>
      <c r="B111" s="152"/>
      <c r="C111" s="137" t="s">
        <v>39</v>
      </c>
      <c r="D111" s="135">
        <f>+F111</f>
        <v>0</v>
      </c>
      <c r="E111" s="136">
        <v>0</v>
      </c>
      <c r="F111" s="144">
        <v>0</v>
      </c>
      <c r="G111" s="29"/>
      <c r="H111" s="28"/>
      <c r="I111" s="28"/>
      <c r="J111" s="14"/>
      <c r="K111" s="30">
        <v>2</v>
      </c>
      <c r="L111" s="30"/>
      <c r="M111" s="32"/>
    </row>
    <row r="112" spans="1:13" ht="15.75" x14ac:dyDescent="0.25">
      <c r="A112" s="151"/>
      <c r="B112" s="152"/>
      <c r="C112" s="153" t="s">
        <v>36</v>
      </c>
      <c r="D112" s="135">
        <f>+E112</f>
        <v>0</v>
      </c>
      <c r="E112" s="144">
        <v>0</v>
      </c>
      <c r="F112" s="136">
        <v>0</v>
      </c>
      <c r="G112" s="28"/>
      <c r="H112" s="29"/>
      <c r="I112" s="27"/>
      <c r="J112" s="14"/>
      <c r="K112" s="30">
        <v>1</v>
      </c>
      <c r="L112" s="30">
        <v>25</v>
      </c>
      <c r="M112" s="42" t="s">
        <v>36</v>
      </c>
    </row>
    <row r="113" spans="1:13" ht="15.75" x14ac:dyDescent="0.25">
      <c r="A113" s="151"/>
      <c r="B113" s="152"/>
      <c r="C113" s="153" t="s">
        <v>36</v>
      </c>
      <c r="D113" s="135">
        <f>+F113</f>
        <v>0</v>
      </c>
      <c r="E113" s="136">
        <v>0</v>
      </c>
      <c r="F113" s="144">
        <v>0</v>
      </c>
      <c r="G113" s="29"/>
      <c r="H113" s="28"/>
      <c r="I113" s="28"/>
      <c r="J113" s="14"/>
      <c r="K113" s="30">
        <v>2</v>
      </c>
      <c r="L113" s="30"/>
      <c r="M113" s="43"/>
    </row>
    <row r="114" spans="1:13" ht="15" customHeight="1" x14ac:dyDescent="0.25">
      <c r="A114" s="150" t="s">
        <v>538</v>
      </c>
      <c r="B114" s="142" t="s">
        <v>539</v>
      </c>
      <c r="C114" s="142"/>
      <c r="D114" s="129">
        <f>SUM(D115:D120)</f>
        <v>28359778</v>
      </c>
      <c r="E114" s="130">
        <f>E115+E117+E119</f>
        <v>0</v>
      </c>
      <c r="F114" s="130">
        <f>F116+F118+F120</f>
        <v>28359778</v>
      </c>
      <c r="G114" s="24"/>
      <c r="H114" s="24"/>
      <c r="I114" s="24"/>
      <c r="J114" s="14"/>
      <c r="K114" s="25"/>
      <c r="L114" s="25"/>
      <c r="M114" s="23"/>
    </row>
    <row r="115" spans="1:13" ht="15" customHeight="1" x14ac:dyDescent="0.25">
      <c r="A115" s="143"/>
      <c r="B115" s="133"/>
      <c r="C115" s="137" t="s">
        <v>37</v>
      </c>
      <c r="D115" s="135">
        <f>+E115</f>
        <v>0</v>
      </c>
      <c r="E115" s="144">
        <v>0</v>
      </c>
      <c r="F115" s="136">
        <v>0</v>
      </c>
      <c r="G115" s="28"/>
      <c r="H115" s="29"/>
      <c r="I115" s="27"/>
      <c r="J115" s="14"/>
      <c r="K115" s="30">
        <v>1</v>
      </c>
      <c r="L115" s="30">
        <v>19</v>
      </c>
      <c r="M115" s="32" t="s">
        <v>37</v>
      </c>
    </row>
    <row r="116" spans="1:13" ht="15.75" x14ac:dyDescent="0.25">
      <c r="A116" s="143"/>
      <c r="B116" s="133"/>
      <c r="C116" s="137" t="s">
        <v>37</v>
      </c>
      <c r="D116" s="135">
        <f>+F116</f>
        <v>0</v>
      </c>
      <c r="E116" s="136">
        <v>0</v>
      </c>
      <c r="F116" s="144">
        <v>0</v>
      </c>
      <c r="G116" s="29"/>
      <c r="H116" s="28"/>
      <c r="I116" s="28"/>
      <c r="J116" s="14"/>
      <c r="K116" s="30">
        <v>2</v>
      </c>
      <c r="L116" s="30"/>
      <c r="M116" s="32"/>
    </row>
    <row r="117" spans="1:13" ht="15.75" x14ac:dyDescent="0.25">
      <c r="A117" s="143"/>
      <c r="B117" s="133"/>
      <c r="C117" s="137" t="s">
        <v>38</v>
      </c>
      <c r="D117" s="135">
        <f>+E117</f>
        <v>0</v>
      </c>
      <c r="E117" s="144">
        <v>0</v>
      </c>
      <c r="F117" s="136">
        <v>0</v>
      </c>
      <c r="G117" s="28"/>
      <c r="H117" s="29"/>
      <c r="I117" s="27"/>
      <c r="J117" s="14"/>
      <c r="K117" s="30">
        <v>1</v>
      </c>
      <c r="L117" s="30">
        <v>21</v>
      </c>
      <c r="M117" s="32" t="s">
        <v>38</v>
      </c>
    </row>
    <row r="118" spans="1:13" ht="15.75" x14ac:dyDescent="0.25">
      <c r="A118" s="154"/>
      <c r="B118" s="155"/>
      <c r="C118" s="137" t="s">
        <v>38</v>
      </c>
      <c r="D118" s="135">
        <f>+F118</f>
        <v>0</v>
      </c>
      <c r="E118" s="136">
        <v>0</v>
      </c>
      <c r="F118" s="144">
        <v>0</v>
      </c>
      <c r="G118" s="29"/>
      <c r="H118" s="28"/>
      <c r="I118" s="28"/>
      <c r="J118" s="14"/>
      <c r="K118" s="30">
        <v>2</v>
      </c>
      <c r="L118" s="30"/>
      <c r="M118" s="44"/>
    </row>
    <row r="119" spans="1:13" ht="15.75" x14ac:dyDescent="0.25">
      <c r="A119" s="133"/>
      <c r="B119" s="133"/>
      <c r="C119" s="137" t="s">
        <v>40</v>
      </c>
      <c r="D119" s="135">
        <f>+E119</f>
        <v>0</v>
      </c>
      <c r="E119" s="144"/>
      <c r="F119" s="136">
        <v>0</v>
      </c>
      <c r="G119" s="28"/>
      <c r="H119" s="29"/>
      <c r="I119" s="27"/>
      <c r="J119" s="14"/>
      <c r="K119" s="30">
        <v>1</v>
      </c>
      <c r="L119" s="34">
        <v>20</v>
      </c>
      <c r="M119" s="32" t="s">
        <v>40</v>
      </c>
    </row>
    <row r="120" spans="1:13" ht="16.5" thickBot="1" x14ac:dyDescent="0.3">
      <c r="A120" s="156"/>
      <c r="B120" s="157"/>
      <c r="C120" s="158" t="s">
        <v>40</v>
      </c>
      <c r="D120" s="159">
        <f>+F120</f>
        <v>28359778</v>
      </c>
      <c r="E120" s="160">
        <v>0</v>
      </c>
      <c r="F120" s="161">
        <v>28359778</v>
      </c>
      <c r="G120" s="29"/>
      <c r="H120" s="46"/>
      <c r="I120" s="46"/>
      <c r="J120" s="14"/>
      <c r="K120" s="47">
        <v>2</v>
      </c>
      <c r="L120" s="47"/>
      <c r="M120" s="45"/>
    </row>
    <row r="121" spans="1:13" ht="10.5" customHeight="1" x14ac:dyDescent="0.25">
      <c r="A121" s="162"/>
      <c r="B121" s="162"/>
      <c r="C121" s="163"/>
      <c r="D121" s="164"/>
      <c r="E121" s="165"/>
      <c r="F121" s="166"/>
      <c r="G121" s="65"/>
      <c r="H121" s="66"/>
      <c r="I121" s="66"/>
      <c r="J121" s="117"/>
      <c r="K121" s="67"/>
      <c r="L121" s="67"/>
      <c r="M121" s="64"/>
    </row>
    <row r="122" spans="1:13" ht="9.75" customHeight="1" x14ac:dyDescent="0.25">
      <c r="A122" s="89"/>
      <c r="B122" s="89"/>
      <c r="C122" s="90"/>
      <c r="D122" s="91"/>
      <c r="E122" s="92"/>
      <c r="F122" s="93"/>
      <c r="G122" s="65"/>
      <c r="H122" s="66"/>
      <c r="I122" s="66"/>
      <c r="J122" s="71"/>
      <c r="K122" s="67"/>
      <c r="L122" s="67"/>
      <c r="M122" s="64"/>
    </row>
    <row r="123" spans="1:13" ht="15.75" x14ac:dyDescent="0.25">
      <c r="A123" s="5"/>
      <c r="B123" s="5"/>
      <c r="C123" s="118" t="s">
        <v>604</v>
      </c>
      <c r="D123" s="7"/>
      <c r="E123" s="7"/>
      <c r="F123" s="7"/>
      <c r="G123" s="7"/>
      <c r="H123" s="7"/>
      <c r="I123" s="7"/>
      <c r="J123" s="1"/>
      <c r="K123" s="8"/>
      <c r="L123" s="8"/>
      <c r="M123" s="6"/>
    </row>
    <row r="124" spans="1:13" ht="12.75" customHeight="1" x14ac:dyDescent="0.25">
      <c r="A124" s="5"/>
      <c r="B124" s="5"/>
      <c r="C124" s="118"/>
      <c r="D124" s="7"/>
      <c r="E124" s="7"/>
      <c r="F124" s="7"/>
      <c r="G124" s="7"/>
      <c r="H124" s="7"/>
      <c r="I124" s="7"/>
      <c r="J124" s="1"/>
      <c r="K124" s="8"/>
      <c r="L124" s="8"/>
      <c r="M124" s="6"/>
    </row>
    <row r="125" spans="1:13" ht="12.75" customHeight="1" x14ac:dyDescent="0.25">
      <c r="A125" s="5"/>
      <c r="B125" s="5"/>
      <c r="C125" s="6"/>
      <c r="D125" s="7"/>
      <c r="E125" s="7"/>
      <c r="F125" s="7"/>
      <c r="G125" s="7"/>
      <c r="H125" s="7"/>
      <c r="I125" s="7"/>
      <c r="J125" s="1"/>
      <c r="K125" s="8"/>
      <c r="L125" s="8"/>
      <c r="M125" s="6"/>
    </row>
    <row r="126" spans="1:13" x14ac:dyDescent="0.25">
      <c r="A126" s="5"/>
      <c r="B126" s="5"/>
      <c r="C126" s="62"/>
      <c r="D126" s="61"/>
      <c r="E126" s="61"/>
      <c r="F126" s="61"/>
      <c r="G126" s="7"/>
      <c r="H126" s="7"/>
      <c r="I126" s="7"/>
      <c r="J126" s="1"/>
      <c r="K126" s="8"/>
      <c r="L126" s="8"/>
      <c r="M126" s="6"/>
    </row>
    <row r="127" spans="1:13" x14ac:dyDescent="0.25">
      <c r="A127" s="5"/>
      <c r="B127" s="5"/>
      <c r="C127" s="60" t="s">
        <v>502</v>
      </c>
      <c r="D127" s="181" t="s">
        <v>502</v>
      </c>
      <c r="E127" s="181"/>
      <c r="F127" s="181"/>
      <c r="G127" s="7"/>
      <c r="H127" s="7"/>
      <c r="I127" s="7"/>
      <c r="J127" s="1"/>
      <c r="K127" s="8"/>
      <c r="L127" s="8"/>
      <c r="M127" s="6"/>
    </row>
    <row r="128" spans="1:13" ht="12.75" customHeight="1" x14ac:dyDescent="0.25">
      <c r="A128" s="5"/>
      <c r="B128" s="5"/>
      <c r="C128" s="60"/>
      <c r="D128" s="116"/>
      <c r="E128" s="116"/>
      <c r="F128" s="116"/>
      <c r="G128" s="7"/>
      <c r="H128" s="7"/>
      <c r="I128" s="7"/>
      <c r="J128" s="1"/>
      <c r="K128" s="8"/>
      <c r="L128" s="8"/>
      <c r="M128" s="6"/>
    </row>
    <row r="129" spans="1:13" ht="12.75" customHeight="1" x14ac:dyDescent="0.25">
      <c r="A129" s="5"/>
      <c r="B129" s="5"/>
      <c r="C129" s="60"/>
      <c r="D129" s="116"/>
      <c r="E129" s="116"/>
      <c r="F129" s="116"/>
      <c r="G129" s="7"/>
      <c r="H129" s="7"/>
      <c r="I129" s="7"/>
      <c r="J129" s="1"/>
      <c r="K129" s="8"/>
      <c r="L129" s="8"/>
      <c r="M129" s="6"/>
    </row>
    <row r="130" spans="1:13" ht="12" customHeight="1" x14ac:dyDescent="0.25">
      <c r="A130" s="5"/>
      <c r="B130" s="5"/>
      <c r="C130" s="62"/>
      <c r="D130" s="61"/>
      <c r="E130" s="61"/>
      <c r="F130" s="61"/>
      <c r="G130" s="7"/>
      <c r="H130" s="7"/>
      <c r="I130" s="7"/>
      <c r="J130" s="1"/>
      <c r="K130" s="8"/>
      <c r="L130" s="8"/>
      <c r="M130" s="6"/>
    </row>
    <row r="131" spans="1:13" x14ac:dyDescent="0.25">
      <c r="A131" s="5"/>
      <c r="B131" s="5"/>
      <c r="C131" s="60" t="s">
        <v>503</v>
      </c>
      <c r="D131" s="181" t="s">
        <v>504</v>
      </c>
      <c r="E131" s="181"/>
      <c r="F131" s="181"/>
      <c r="G131" s="7"/>
      <c r="H131" s="7"/>
      <c r="I131" s="7"/>
      <c r="J131" s="1"/>
      <c r="K131" s="8"/>
      <c r="L131" s="8"/>
      <c r="M131" s="6"/>
    </row>
    <row r="132" spans="1:13" ht="12.75" customHeight="1" x14ac:dyDescent="0.25">
      <c r="A132" s="5"/>
      <c r="B132" s="5"/>
      <c r="C132" s="60"/>
      <c r="D132" s="116"/>
      <c r="E132" s="116"/>
      <c r="F132" s="116"/>
      <c r="G132" s="7"/>
      <c r="H132" s="7"/>
      <c r="I132" s="7"/>
      <c r="J132" s="1"/>
      <c r="K132" s="8"/>
      <c r="L132" s="8"/>
      <c r="M132" s="6"/>
    </row>
    <row r="133" spans="1:13" ht="12.75" customHeight="1" x14ac:dyDescent="0.25">
      <c r="A133" s="5"/>
      <c r="B133" s="5"/>
      <c r="C133" s="60"/>
      <c r="D133" s="116"/>
      <c r="E133" s="116"/>
      <c r="F133" s="116"/>
      <c r="G133" s="7"/>
      <c r="H133" s="7"/>
      <c r="I133" s="7"/>
      <c r="J133" s="1"/>
      <c r="K133" s="8"/>
      <c r="L133" s="8"/>
      <c r="M133" s="6"/>
    </row>
    <row r="134" spans="1:13" ht="12" customHeight="1" x14ac:dyDescent="0.25">
      <c r="A134" s="5"/>
      <c r="B134" s="5"/>
      <c r="C134" s="62"/>
      <c r="D134" s="61"/>
      <c r="E134" s="61"/>
      <c r="F134" s="61"/>
      <c r="G134" s="7"/>
      <c r="H134" s="7"/>
      <c r="I134" s="7"/>
      <c r="J134" s="1"/>
      <c r="K134" s="8"/>
      <c r="L134" s="8"/>
      <c r="M134" s="6"/>
    </row>
    <row r="135" spans="1:13" x14ac:dyDescent="0.25">
      <c r="A135" s="5"/>
      <c r="B135" s="5"/>
      <c r="C135" s="60" t="s">
        <v>505</v>
      </c>
      <c r="D135" s="181" t="s">
        <v>505</v>
      </c>
      <c r="E135" s="181"/>
      <c r="F135" s="181"/>
      <c r="G135" s="7"/>
      <c r="H135" s="7"/>
      <c r="I135" s="7"/>
      <c r="J135" s="1"/>
      <c r="K135" s="8"/>
      <c r="L135" s="8"/>
      <c r="M135" s="6"/>
    </row>
    <row r="136" spans="1:13" ht="12.75" customHeight="1" x14ac:dyDescent="0.25">
      <c r="A136" s="5"/>
      <c r="B136" s="5"/>
      <c r="C136" s="60"/>
      <c r="D136" s="116"/>
      <c r="E136" s="116"/>
      <c r="F136" s="116"/>
      <c r="G136" s="7"/>
      <c r="H136" s="7"/>
      <c r="I136" s="7"/>
      <c r="J136" s="1"/>
      <c r="K136" s="8"/>
      <c r="L136" s="8"/>
      <c r="M136" s="6"/>
    </row>
    <row r="137" spans="1:13" ht="12.75" customHeight="1" x14ac:dyDescent="0.25">
      <c r="A137" s="5"/>
      <c r="B137" s="5"/>
      <c r="C137" s="60"/>
      <c r="D137" s="116"/>
      <c r="E137" s="116"/>
      <c r="F137" s="116"/>
      <c r="G137" s="7"/>
      <c r="H137" s="7"/>
      <c r="I137" s="7"/>
      <c r="J137" s="1"/>
      <c r="K137" s="8"/>
      <c r="L137" s="8"/>
      <c r="M137" s="6"/>
    </row>
    <row r="138" spans="1:13" ht="12" customHeight="1" x14ac:dyDescent="0.25">
      <c r="A138" s="5"/>
      <c r="B138" s="5"/>
      <c r="C138" s="62"/>
      <c r="D138" s="61"/>
      <c r="E138" s="61"/>
      <c r="F138" s="61"/>
      <c r="G138" s="7"/>
      <c r="H138" s="7"/>
      <c r="I138" s="7"/>
      <c r="J138" s="1"/>
      <c r="K138" s="8"/>
      <c r="L138" s="8"/>
      <c r="M138" s="6"/>
    </row>
    <row r="139" spans="1:13" x14ac:dyDescent="0.25">
      <c r="A139" s="5"/>
      <c r="B139" s="5"/>
      <c r="C139" s="60" t="s">
        <v>506</v>
      </c>
      <c r="D139" s="181" t="s">
        <v>507</v>
      </c>
      <c r="E139" s="181"/>
      <c r="F139" s="181"/>
      <c r="G139" s="7"/>
      <c r="H139" s="7"/>
      <c r="I139" s="7"/>
      <c r="J139" s="1"/>
      <c r="K139" s="8"/>
      <c r="L139" s="8"/>
      <c r="M139" s="6"/>
    </row>
    <row r="140" spans="1:13" ht="12.75" customHeight="1" x14ac:dyDescent="0.25">
      <c r="A140" s="5"/>
      <c r="B140" s="5"/>
      <c r="C140" s="60"/>
      <c r="D140" s="116"/>
      <c r="E140" s="116"/>
      <c r="F140" s="116"/>
      <c r="G140" s="7"/>
      <c r="H140" s="7"/>
      <c r="I140" s="7"/>
      <c r="J140" s="1"/>
      <c r="K140" s="8"/>
      <c r="L140" s="8"/>
      <c r="M140" s="6"/>
    </row>
    <row r="141" spans="1:13" ht="12.75" customHeight="1" x14ac:dyDescent="0.25">
      <c r="A141" s="5"/>
      <c r="B141" s="5"/>
      <c r="C141" s="60"/>
      <c r="D141" s="116"/>
      <c r="E141" s="116"/>
      <c r="F141" s="116"/>
      <c r="G141" s="7"/>
      <c r="H141" s="7"/>
      <c r="I141" s="7"/>
      <c r="J141" s="1"/>
      <c r="K141" s="8"/>
      <c r="L141" s="8"/>
      <c r="M141" s="6"/>
    </row>
    <row r="142" spans="1:13" ht="12" customHeight="1" x14ac:dyDescent="0.25">
      <c r="C142" s="62"/>
      <c r="D142" s="61"/>
      <c r="E142" s="61"/>
      <c r="F142" s="61"/>
      <c r="G142" s="9"/>
      <c r="H142" s="9"/>
      <c r="I142" s="9"/>
      <c r="J142" s="1"/>
      <c r="K142" s="10"/>
      <c r="L142" s="10"/>
      <c r="M142" s="10"/>
    </row>
    <row r="143" spans="1:13" x14ac:dyDescent="0.25">
      <c r="C143" s="59" t="s">
        <v>508</v>
      </c>
      <c r="D143" s="180" t="s">
        <v>509</v>
      </c>
      <c r="E143" s="180"/>
      <c r="F143" s="180"/>
      <c r="J143" s="1"/>
      <c r="K143" s="11"/>
      <c r="L143" s="11"/>
      <c r="M143" s="11"/>
    </row>
    <row r="144" spans="1:13" x14ac:dyDescent="0.25">
      <c r="J144" s="1"/>
    </row>
    <row r="145" spans="3:10" ht="45" x14ac:dyDescent="0.25">
      <c r="C145" s="4" t="s">
        <v>92</v>
      </c>
      <c r="J145" s="1"/>
    </row>
    <row r="146" spans="3:10" x14ac:dyDescent="0.25">
      <c r="C146" s="12"/>
      <c r="J146" s="1"/>
    </row>
  </sheetData>
  <sheetProtection algorithmName="SHA-512" hashValue="W3KMGDmp+LGdu4l8GRADe9c7cYdyCifw3gwSIKF2L0i9XY2SD3RL/kh81as5oBFQrCYmnBO1oUcd10DSoK5+bA==" saltValue="47AEVA7AKEXqJsLptg0lhg==" spinCount="100000" sheet="1" objects="1" scenarios="1" selectLockedCells="1"/>
  <mergeCells count="22">
    <mergeCell ref="A1:D1"/>
    <mergeCell ref="A2:D2"/>
    <mergeCell ref="A3:D3"/>
    <mergeCell ref="A14:B14"/>
    <mergeCell ref="A13:C13"/>
    <mergeCell ref="B7:D7"/>
    <mergeCell ref="A15:C15"/>
    <mergeCell ref="B23:C23"/>
    <mergeCell ref="B32:C32"/>
    <mergeCell ref="B27:C27"/>
    <mergeCell ref="B17:C17"/>
    <mergeCell ref="A16:C16"/>
    <mergeCell ref="B25:C25"/>
    <mergeCell ref="A34:C34"/>
    <mergeCell ref="A48:C48"/>
    <mergeCell ref="D143:F143"/>
    <mergeCell ref="D127:F127"/>
    <mergeCell ref="D131:F131"/>
    <mergeCell ref="D135:F135"/>
    <mergeCell ref="D139:F139"/>
    <mergeCell ref="B100:C100"/>
    <mergeCell ref="B49:C49"/>
  </mergeCells>
  <conditionalFormatting sqref="D11">
    <cfRule type="cellIs" dxfId="1" priority="1" stopIfTrue="1" operator="notEqual">
      <formula>0</formula>
    </cfRule>
  </conditionalFormatting>
  <pageMargins left="0.59" right="0.23622047244094491" top="0.19685039370078741" bottom="0.19685039370078741" header="0.15748031496062992" footer="0.15748031496062992"/>
  <pageSetup scale="65" orientation="portrait" horizontalDpi="4294967295" verticalDpi="4294967295" r:id="rId1"/>
  <headerFooter>
    <oddFooter>&amp;C&amp;P DE &amp;N</oddFooter>
  </headerFooter>
  <rowBreaks count="1" manualBreakCount="1">
    <brk id="76" max="5" man="1"/>
  </rowBreaks>
  <ignoredErrors>
    <ignoredError sqref="D23 D47 D18:D21" unlockedFormula="1"/>
    <ignoredError sqref="E45 E51 E59 E65 E70 E81" formula="1"/>
    <ignoredError sqref="D24:D37 D43:D46 D48:D52 D53:D120" formula="1" unlockedFormula="1"/>
    <ignoredError sqref="F52 F60 F66:F69 F71:F75 F82:F83 F85 F88:F89 F91 F98:F100 F102 E102:E113 E98:E100 E92:E96 E88:E89 E85:E86 E82:E83 E71:E74 E66:E69 E60:E61 E53 F58 E55:E58 F56 F62 F64 E63:E64 F77:F80 F93:F96 F104:F113 E76:E80 F54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6"/>
  <sheetViews>
    <sheetView zoomScale="130" zoomScaleNormal="130" workbookViewId="0"/>
  </sheetViews>
  <sheetFormatPr baseColWidth="10" defaultRowHeight="15" x14ac:dyDescent="0.25"/>
  <cols>
    <col min="1" max="1" width="8.7109375" customWidth="1"/>
    <col min="2" max="2" width="8.5703125" customWidth="1"/>
    <col min="3" max="3" width="58.85546875" customWidth="1"/>
    <col min="4" max="6" width="16.7109375" customWidth="1"/>
  </cols>
  <sheetData>
    <row r="1" spans="1:6" ht="15.75" x14ac:dyDescent="0.25">
      <c r="A1" s="2"/>
      <c r="B1" s="171"/>
      <c r="C1" s="172" t="s">
        <v>542</v>
      </c>
      <c r="D1" s="171"/>
      <c r="E1" s="1"/>
      <c r="F1" s="1"/>
    </row>
    <row r="2" spans="1:6" x14ac:dyDescent="0.25">
      <c r="A2" s="2"/>
      <c r="B2" s="173"/>
      <c r="C2" s="1" t="s">
        <v>540</v>
      </c>
      <c r="D2" s="173"/>
      <c r="E2" s="1"/>
      <c r="F2" s="1"/>
    </row>
    <row r="3" spans="1:6" x14ac:dyDescent="0.25">
      <c r="A3" s="2"/>
      <c r="B3" s="173"/>
      <c r="C3" s="1" t="s">
        <v>541</v>
      </c>
      <c r="D3" s="173"/>
      <c r="E3" s="1"/>
      <c r="F3" s="1"/>
    </row>
    <row r="4" spans="1:6" ht="19.5" thickBot="1" x14ac:dyDescent="0.35">
      <c r="A4" s="1"/>
      <c r="B4" s="1"/>
      <c r="C4" s="174" t="str">
        <f>'ESTRUCTURA PPTO 2020'!$B$7</f>
        <v>INSTITUCION EDUCATIVA JUAN DE DIOS CARVAJAL</v>
      </c>
      <c r="D4" s="1"/>
      <c r="E4" s="1"/>
      <c r="F4" s="1"/>
    </row>
    <row r="5" spans="1:6" ht="8.25" customHeight="1" x14ac:dyDescent="0.25">
      <c r="A5" s="1"/>
      <c r="B5" s="1"/>
      <c r="C5" s="2"/>
      <c r="D5" s="1"/>
      <c r="E5" s="1"/>
      <c r="F5" s="1"/>
    </row>
    <row r="6" spans="1:6" ht="15.75" customHeight="1" x14ac:dyDescent="0.25">
      <c r="A6" s="167"/>
      <c r="B6" s="167"/>
      <c r="C6" s="168" t="s">
        <v>68</v>
      </c>
      <c r="D6" s="68">
        <f>+D10-D42</f>
        <v>-100000</v>
      </c>
      <c r="E6" s="68">
        <f>+E10-E42</f>
        <v>-100000</v>
      </c>
      <c r="F6" s="68">
        <f>+F10-F42</f>
        <v>0</v>
      </c>
    </row>
    <row r="7" spans="1:6" ht="15.75" thickBot="1" x14ac:dyDescent="0.3">
      <c r="A7" s="167"/>
      <c r="B7" s="167"/>
      <c r="C7" s="167"/>
      <c r="D7" s="167"/>
      <c r="E7" s="167"/>
      <c r="F7" s="167"/>
    </row>
    <row r="8" spans="1:6" ht="26.25" thickBot="1" x14ac:dyDescent="0.3">
      <c r="A8" s="101"/>
      <c r="B8" s="101"/>
      <c r="C8" s="102"/>
      <c r="D8" s="70" t="s">
        <v>122</v>
      </c>
      <c r="E8" s="13" t="s">
        <v>115</v>
      </c>
      <c r="F8" s="13" t="s">
        <v>123</v>
      </c>
    </row>
    <row r="9" spans="1:6" x14ac:dyDescent="0.25">
      <c r="A9" s="103" t="s">
        <v>67</v>
      </c>
      <c r="B9" s="104"/>
      <c r="C9" s="72" t="s">
        <v>66</v>
      </c>
      <c r="D9" s="18"/>
      <c r="E9" s="18"/>
      <c r="F9" s="18"/>
    </row>
    <row r="10" spans="1:6" x14ac:dyDescent="0.25">
      <c r="A10" s="105" t="s">
        <v>43</v>
      </c>
      <c r="B10" s="106"/>
      <c r="C10" s="107"/>
      <c r="D10" s="84">
        <f>+D11+D28</f>
        <v>88921778</v>
      </c>
      <c r="E10" s="85">
        <f t="shared" ref="E10:F10" si="0">+E11+E28</f>
        <v>7662000</v>
      </c>
      <c r="F10" s="85">
        <f t="shared" si="0"/>
        <v>81259778</v>
      </c>
    </row>
    <row r="11" spans="1:6" x14ac:dyDescent="0.25">
      <c r="A11" s="105" t="s">
        <v>44</v>
      </c>
      <c r="B11" s="106"/>
      <c r="C11" s="107"/>
      <c r="D11" s="86">
        <f>+D12+D17+D19+D21+D26</f>
        <v>88789778</v>
      </c>
      <c r="E11" s="87">
        <f t="shared" ref="E11:F11" si="1">+E12+E17+E19+E21+E26</f>
        <v>7650000</v>
      </c>
      <c r="F11" s="87">
        <f t="shared" si="1"/>
        <v>81139778</v>
      </c>
    </row>
    <row r="12" spans="1:6" ht="16.5" customHeight="1" x14ac:dyDescent="0.25">
      <c r="A12" s="99" t="s">
        <v>45</v>
      </c>
      <c r="B12" s="194" t="s">
        <v>0</v>
      </c>
      <c r="C12" s="194"/>
      <c r="D12" s="86">
        <f>SUM(D13:D16)</f>
        <v>7650000</v>
      </c>
      <c r="E12" s="87">
        <f t="shared" ref="E12" si="2">SUM(E13:E16)</f>
        <v>7650000</v>
      </c>
      <c r="F12" s="87">
        <v>0</v>
      </c>
    </row>
    <row r="13" spans="1:6" ht="15" customHeight="1" x14ac:dyDescent="0.25">
      <c r="A13" s="108"/>
      <c r="B13" s="73" t="s">
        <v>46</v>
      </c>
      <c r="C13" s="74" t="s">
        <v>5</v>
      </c>
      <c r="D13" s="88">
        <f>+E13</f>
        <v>7300000</v>
      </c>
      <c r="E13" s="175">
        <f>'ESTRUCTURA PPTO 2020'!$E$18</f>
        <v>7300000</v>
      </c>
      <c r="F13" s="115">
        <v>0</v>
      </c>
    </row>
    <row r="14" spans="1:6" ht="15" customHeight="1" x14ac:dyDescent="0.25">
      <c r="A14" s="108"/>
      <c r="B14" s="73" t="s">
        <v>47</v>
      </c>
      <c r="C14" s="74" t="s">
        <v>25</v>
      </c>
      <c r="D14" s="88">
        <f>+E14</f>
        <v>350000</v>
      </c>
      <c r="E14" s="175">
        <f>'ESTRUCTURA PPTO 2020'!$E$19</f>
        <v>350000</v>
      </c>
      <c r="F14" s="115">
        <v>0</v>
      </c>
    </row>
    <row r="15" spans="1:6" ht="15" customHeight="1" x14ac:dyDescent="0.25">
      <c r="A15" s="108"/>
      <c r="B15" s="73" t="s">
        <v>48</v>
      </c>
      <c r="C15" s="74" t="s">
        <v>30</v>
      </c>
      <c r="D15" s="88">
        <f>+E15</f>
        <v>0</v>
      </c>
      <c r="E15" s="175">
        <f>'ESTRUCTURA PPTO 2020'!$E$20</f>
        <v>0</v>
      </c>
      <c r="F15" s="115">
        <v>0</v>
      </c>
    </row>
    <row r="16" spans="1:6" ht="15" customHeight="1" x14ac:dyDescent="0.25">
      <c r="A16" s="108"/>
      <c r="B16" s="73" t="s">
        <v>114</v>
      </c>
      <c r="C16" s="74" t="s">
        <v>113</v>
      </c>
      <c r="D16" s="88">
        <f>+E16</f>
        <v>0</v>
      </c>
      <c r="E16" s="175">
        <f>'ESTRUCTURA PPTO 2020'!$E$21</f>
        <v>0</v>
      </c>
      <c r="F16" s="115">
        <v>0</v>
      </c>
    </row>
    <row r="17" spans="1:6" ht="15" customHeight="1" x14ac:dyDescent="0.25">
      <c r="A17" s="99" t="s">
        <v>49</v>
      </c>
      <c r="B17" s="194" t="s">
        <v>50</v>
      </c>
      <c r="C17" s="194"/>
      <c r="D17" s="86">
        <f>+D18</f>
        <v>81139778</v>
      </c>
      <c r="E17" s="87">
        <v>0</v>
      </c>
      <c r="F17" s="87">
        <f t="shared" ref="F17" si="3">+F18</f>
        <v>81139778</v>
      </c>
    </row>
    <row r="18" spans="1:6" x14ac:dyDescent="0.25">
      <c r="A18" s="108"/>
      <c r="B18" s="75" t="s">
        <v>51</v>
      </c>
      <c r="C18" s="75" t="s">
        <v>26</v>
      </c>
      <c r="D18" s="88">
        <f>+F18</f>
        <v>81139778</v>
      </c>
      <c r="E18" s="115">
        <v>0</v>
      </c>
      <c r="F18" s="175">
        <f>'ESTRUCTURA PPTO 2020'!$F$24</f>
        <v>81139778</v>
      </c>
    </row>
    <row r="19" spans="1:6" ht="15" customHeight="1" x14ac:dyDescent="0.25">
      <c r="A19" s="99" t="s">
        <v>52</v>
      </c>
      <c r="B19" s="194" t="s">
        <v>3</v>
      </c>
      <c r="C19" s="194"/>
      <c r="D19" s="86">
        <f>+D20</f>
        <v>0</v>
      </c>
      <c r="E19" s="87">
        <v>0</v>
      </c>
      <c r="F19" s="87">
        <v>0</v>
      </c>
    </row>
    <row r="20" spans="1:6" ht="20.25" customHeight="1" x14ac:dyDescent="0.25">
      <c r="A20" s="108"/>
      <c r="B20" s="74" t="s">
        <v>53</v>
      </c>
      <c r="C20" s="74" t="s">
        <v>27</v>
      </c>
      <c r="D20" s="114">
        <v>0</v>
      </c>
      <c r="E20" s="115">
        <v>0</v>
      </c>
      <c r="F20" s="115">
        <v>0</v>
      </c>
    </row>
    <row r="21" spans="1:6" ht="15" customHeight="1" x14ac:dyDescent="0.25">
      <c r="A21" s="99" t="s">
        <v>54</v>
      </c>
      <c r="B21" s="194" t="s">
        <v>4</v>
      </c>
      <c r="C21" s="194"/>
      <c r="D21" s="86">
        <f>SUM(D22:D25)</f>
        <v>0</v>
      </c>
      <c r="E21" s="87">
        <v>0</v>
      </c>
      <c r="F21" s="87">
        <v>0</v>
      </c>
    </row>
    <row r="22" spans="1:6" x14ac:dyDescent="0.25">
      <c r="A22" s="108"/>
      <c r="B22" s="75" t="s">
        <v>55</v>
      </c>
      <c r="C22" s="75" t="s">
        <v>29</v>
      </c>
      <c r="D22" s="114">
        <v>0</v>
      </c>
      <c r="E22" s="115">
        <v>0</v>
      </c>
      <c r="F22" s="115">
        <v>0</v>
      </c>
    </row>
    <row r="23" spans="1:6" x14ac:dyDescent="0.25">
      <c r="A23" s="108"/>
      <c r="B23" s="75" t="s">
        <v>56</v>
      </c>
      <c r="C23" s="75" t="s">
        <v>28</v>
      </c>
      <c r="D23" s="114">
        <v>0</v>
      </c>
      <c r="E23" s="115">
        <v>0</v>
      </c>
      <c r="F23" s="115">
        <v>0</v>
      </c>
    </row>
    <row r="24" spans="1:6" x14ac:dyDescent="0.25">
      <c r="A24" s="108"/>
      <c r="B24" s="75" t="s">
        <v>57</v>
      </c>
      <c r="C24" s="75" t="s">
        <v>41</v>
      </c>
      <c r="D24" s="114">
        <v>0</v>
      </c>
      <c r="E24" s="115">
        <v>0</v>
      </c>
      <c r="F24" s="115">
        <v>0</v>
      </c>
    </row>
    <row r="25" spans="1:6" x14ac:dyDescent="0.25">
      <c r="A25" s="108"/>
      <c r="B25" s="75" t="s">
        <v>58</v>
      </c>
      <c r="C25" s="75" t="s">
        <v>42</v>
      </c>
      <c r="D25" s="114">
        <v>0</v>
      </c>
      <c r="E25" s="115">
        <v>0</v>
      </c>
      <c r="F25" s="115">
        <v>0</v>
      </c>
    </row>
    <row r="26" spans="1:6" ht="15" customHeight="1" x14ac:dyDescent="0.25">
      <c r="A26" s="99" t="s">
        <v>59</v>
      </c>
      <c r="B26" s="194" t="s">
        <v>1</v>
      </c>
      <c r="C26" s="194"/>
      <c r="D26" s="86">
        <f>+D27</f>
        <v>0</v>
      </c>
      <c r="E26" s="87">
        <f t="shared" ref="E26" si="4">+E27</f>
        <v>0</v>
      </c>
      <c r="F26" s="87">
        <v>0</v>
      </c>
    </row>
    <row r="27" spans="1:6" x14ac:dyDescent="0.25">
      <c r="A27" s="108"/>
      <c r="B27" s="75" t="s">
        <v>60</v>
      </c>
      <c r="C27" s="75" t="s">
        <v>34</v>
      </c>
      <c r="D27" s="88">
        <f>+E27</f>
        <v>0</v>
      </c>
      <c r="E27" s="175">
        <f>'ESTRUCTURA PPTO 2020'!$E$33</f>
        <v>0</v>
      </c>
      <c r="F27" s="115">
        <v>0</v>
      </c>
    </row>
    <row r="28" spans="1:6" ht="15" customHeight="1" x14ac:dyDescent="0.25">
      <c r="A28" s="109">
        <v>1.2</v>
      </c>
      <c r="B28" s="194" t="s">
        <v>2</v>
      </c>
      <c r="C28" s="194"/>
      <c r="D28" s="86">
        <f>+D29+D31+D37+D39</f>
        <v>132000</v>
      </c>
      <c r="E28" s="87">
        <f t="shared" ref="E28:F28" si="5">+E29+E31+E37+E39</f>
        <v>12000</v>
      </c>
      <c r="F28" s="87">
        <f t="shared" si="5"/>
        <v>120000</v>
      </c>
    </row>
    <row r="29" spans="1:6" x14ac:dyDescent="0.25">
      <c r="A29" s="110"/>
      <c r="B29" s="76" t="s">
        <v>62</v>
      </c>
      <c r="C29" s="76" t="s">
        <v>73</v>
      </c>
      <c r="D29" s="86">
        <f>D30</f>
        <v>0</v>
      </c>
      <c r="E29" s="87">
        <f t="shared" ref="E29" si="6">E30</f>
        <v>0</v>
      </c>
      <c r="F29" s="87">
        <v>0</v>
      </c>
    </row>
    <row r="30" spans="1:6" x14ac:dyDescent="0.25">
      <c r="A30" s="108"/>
      <c r="B30" s="75" t="s">
        <v>71</v>
      </c>
      <c r="C30" s="75" t="s">
        <v>6</v>
      </c>
      <c r="D30" s="88">
        <f>+E30</f>
        <v>0</v>
      </c>
      <c r="E30" s="175">
        <f>'ESTRUCTURA PPTO 2020'!$E$36</f>
        <v>0</v>
      </c>
      <c r="F30" s="115">
        <v>0</v>
      </c>
    </row>
    <row r="31" spans="1:6" s="100" customFormat="1" x14ac:dyDescent="0.25">
      <c r="A31" s="110"/>
      <c r="B31" s="76" t="s">
        <v>72</v>
      </c>
      <c r="C31" s="76" t="s">
        <v>81</v>
      </c>
      <c r="D31" s="86">
        <f>SUM(D32:D36)</f>
        <v>0</v>
      </c>
      <c r="E31" s="87">
        <v>0</v>
      </c>
      <c r="F31" s="87">
        <v>0</v>
      </c>
    </row>
    <row r="32" spans="1:6" x14ac:dyDescent="0.25">
      <c r="A32" s="108"/>
      <c r="B32" s="75" t="s">
        <v>82</v>
      </c>
      <c r="C32" s="75" t="s">
        <v>87</v>
      </c>
      <c r="D32" s="114">
        <v>0</v>
      </c>
      <c r="E32" s="115">
        <v>0</v>
      </c>
      <c r="F32" s="115">
        <v>0</v>
      </c>
    </row>
    <row r="33" spans="1:6" x14ac:dyDescent="0.25">
      <c r="A33" s="108"/>
      <c r="B33" s="75" t="s">
        <v>83</v>
      </c>
      <c r="C33" s="75" t="s">
        <v>88</v>
      </c>
      <c r="D33" s="114">
        <v>0</v>
      </c>
      <c r="E33" s="115">
        <v>0</v>
      </c>
      <c r="F33" s="115">
        <v>0</v>
      </c>
    </row>
    <row r="34" spans="1:6" x14ac:dyDescent="0.25">
      <c r="A34" s="108"/>
      <c r="B34" s="75" t="s">
        <v>84</v>
      </c>
      <c r="C34" s="75" t="s">
        <v>89</v>
      </c>
      <c r="D34" s="114">
        <v>0</v>
      </c>
      <c r="E34" s="115">
        <v>0</v>
      </c>
      <c r="F34" s="115">
        <v>0</v>
      </c>
    </row>
    <row r="35" spans="1:6" x14ac:dyDescent="0.25">
      <c r="A35" s="108"/>
      <c r="B35" s="75" t="s">
        <v>85</v>
      </c>
      <c r="C35" s="75" t="s">
        <v>90</v>
      </c>
      <c r="D35" s="114">
        <v>0</v>
      </c>
      <c r="E35" s="115">
        <v>0</v>
      </c>
      <c r="F35" s="115">
        <v>0</v>
      </c>
    </row>
    <row r="36" spans="1:6" x14ac:dyDescent="0.25">
      <c r="A36" s="108"/>
      <c r="B36" s="75" t="s">
        <v>86</v>
      </c>
      <c r="C36" s="75" t="s">
        <v>91</v>
      </c>
      <c r="D36" s="114">
        <v>0</v>
      </c>
      <c r="E36" s="115">
        <v>0</v>
      </c>
      <c r="F36" s="115">
        <v>0</v>
      </c>
    </row>
    <row r="37" spans="1:6" x14ac:dyDescent="0.25">
      <c r="A37" s="110"/>
      <c r="B37" s="76" t="s">
        <v>63</v>
      </c>
      <c r="C37" s="76" t="s">
        <v>74</v>
      </c>
      <c r="D37" s="86">
        <f>+D38</f>
        <v>0</v>
      </c>
      <c r="E37" s="87">
        <v>0</v>
      </c>
      <c r="F37" s="87">
        <v>0</v>
      </c>
    </row>
    <row r="38" spans="1:6" x14ac:dyDescent="0.25">
      <c r="A38" s="108"/>
      <c r="B38" s="75" t="s">
        <v>75</v>
      </c>
      <c r="C38" s="75" t="s">
        <v>7</v>
      </c>
      <c r="D38" s="114">
        <v>0</v>
      </c>
      <c r="E38" s="115">
        <v>0</v>
      </c>
      <c r="F38" s="115">
        <v>0</v>
      </c>
    </row>
    <row r="39" spans="1:6" x14ac:dyDescent="0.25">
      <c r="A39" s="110"/>
      <c r="B39" s="76" t="s">
        <v>64</v>
      </c>
      <c r="C39" s="76" t="s">
        <v>65</v>
      </c>
      <c r="D39" s="86">
        <f>SUM(D40:D41)</f>
        <v>132000</v>
      </c>
      <c r="E39" s="87">
        <f>E40</f>
        <v>12000</v>
      </c>
      <c r="F39" s="87">
        <f>F41</f>
        <v>120000</v>
      </c>
    </row>
    <row r="40" spans="1:6" x14ac:dyDescent="0.25">
      <c r="A40" s="108"/>
      <c r="B40" s="75" t="s">
        <v>76</v>
      </c>
      <c r="C40" s="75" t="s">
        <v>70</v>
      </c>
      <c r="D40" s="88">
        <f>+E40</f>
        <v>12000</v>
      </c>
      <c r="E40" s="175">
        <f>'ESTRUCTURA PPTO 2020'!$E$46</f>
        <v>12000</v>
      </c>
      <c r="F40" s="115">
        <v>0</v>
      </c>
    </row>
    <row r="41" spans="1:6" ht="30" x14ac:dyDescent="0.25">
      <c r="A41" s="108"/>
      <c r="B41" s="75" t="s">
        <v>77</v>
      </c>
      <c r="C41" s="75" t="s">
        <v>78</v>
      </c>
      <c r="D41" s="88">
        <f>+F41</f>
        <v>120000</v>
      </c>
      <c r="E41" s="115">
        <v>0</v>
      </c>
      <c r="F41" s="175">
        <f>'ESTRUCTURA PPTO 2020'!$F$47</f>
        <v>120000</v>
      </c>
    </row>
    <row r="42" spans="1:6" x14ac:dyDescent="0.25">
      <c r="A42" s="109" t="s">
        <v>69</v>
      </c>
      <c r="B42" s="106"/>
      <c r="C42" s="107"/>
      <c r="D42" s="86">
        <f>+D43+D75</f>
        <v>89021778</v>
      </c>
      <c r="E42" s="87">
        <f>+E43+E75</f>
        <v>7762000</v>
      </c>
      <c r="F42" s="87">
        <f>+F43+F75</f>
        <v>81259778</v>
      </c>
    </row>
    <row r="43" spans="1:6" x14ac:dyDescent="0.25">
      <c r="A43" s="99">
        <v>2.1</v>
      </c>
      <c r="B43" s="78" t="s">
        <v>510</v>
      </c>
      <c r="C43" s="78"/>
      <c r="D43" s="86">
        <f>+D44+D49</f>
        <v>59222000</v>
      </c>
      <c r="E43" s="87">
        <f>+E44+E49</f>
        <v>7762000</v>
      </c>
      <c r="F43" s="87">
        <f>+F44+F49</f>
        <v>51460000</v>
      </c>
    </row>
    <row r="44" spans="1:6" x14ac:dyDescent="0.25">
      <c r="A44" s="77" t="s">
        <v>511</v>
      </c>
      <c r="B44" s="78" t="s">
        <v>512</v>
      </c>
      <c r="C44" s="78"/>
      <c r="D44" s="86">
        <f>+D45</f>
        <v>13560000</v>
      </c>
      <c r="E44" s="87">
        <f t="shared" ref="E44:F44" si="7">+E45</f>
        <v>0</v>
      </c>
      <c r="F44" s="87">
        <f t="shared" si="7"/>
        <v>13560000</v>
      </c>
    </row>
    <row r="45" spans="1:6" ht="15" customHeight="1" x14ac:dyDescent="0.25">
      <c r="A45" s="77" t="s">
        <v>513</v>
      </c>
      <c r="B45" s="78" t="s">
        <v>514</v>
      </c>
      <c r="C45" s="78"/>
      <c r="D45" s="86">
        <f>SUM(D46:D48)</f>
        <v>13560000</v>
      </c>
      <c r="E45" s="87">
        <f>E46+E47+E48</f>
        <v>0</v>
      </c>
      <c r="F45" s="87">
        <f>F46+F47+F48</f>
        <v>13560000</v>
      </c>
    </row>
    <row r="46" spans="1:6" x14ac:dyDescent="0.25">
      <c r="A46" s="111"/>
      <c r="B46" s="75"/>
      <c r="C46" s="75" t="s">
        <v>32</v>
      </c>
      <c r="D46" s="88">
        <f t="shared" ref="D46" si="8">SUM(E46:F46)</f>
        <v>5000000</v>
      </c>
      <c r="E46" s="175">
        <f>'ESTRUCTURA PPTO 2020'!$E$52</f>
        <v>0</v>
      </c>
      <c r="F46" s="175">
        <f>'ESTRUCTURA PPTO 2020'!$F$53</f>
        <v>5000000</v>
      </c>
    </row>
    <row r="47" spans="1:6" x14ac:dyDescent="0.25">
      <c r="A47" s="111"/>
      <c r="B47" s="75"/>
      <c r="C47" s="75" t="s">
        <v>31</v>
      </c>
      <c r="D47" s="88">
        <f t="shared" ref="D47" si="9">SUM(E47:F47)</f>
        <v>8560000</v>
      </c>
      <c r="E47" s="175">
        <f>'ESTRUCTURA PPTO 2020'!$E$54</f>
        <v>0</v>
      </c>
      <c r="F47" s="175">
        <f>'ESTRUCTURA PPTO 2020'!$F$55</f>
        <v>8560000</v>
      </c>
    </row>
    <row r="48" spans="1:6" ht="15" customHeight="1" x14ac:dyDescent="0.25">
      <c r="A48" s="111"/>
      <c r="B48" s="75"/>
      <c r="C48" s="75" t="s">
        <v>33</v>
      </c>
      <c r="D48" s="88">
        <f t="shared" ref="D48" si="10">SUM(E48:F48)</f>
        <v>0</v>
      </c>
      <c r="E48" s="175">
        <f>'ESTRUCTURA PPTO 2020'!$E$56</f>
        <v>0</v>
      </c>
      <c r="F48" s="175">
        <f>'ESTRUCTURA PPTO 2020'!$F$57</f>
        <v>0</v>
      </c>
    </row>
    <row r="49" spans="1:6" x14ac:dyDescent="0.25">
      <c r="A49" s="77" t="s">
        <v>515</v>
      </c>
      <c r="B49" s="78" t="s">
        <v>516</v>
      </c>
      <c r="C49" s="78"/>
      <c r="D49" s="86">
        <f>+D50+D53+D73</f>
        <v>45662000</v>
      </c>
      <c r="E49" s="87">
        <f>+E50+E53+E73</f>
        <v>7762000</v>
      </c>
      <c r="F49" s="87">
        <f>+F50+F53+F73</f>
        <v>37900000</v>
      </c>
    </row>
    <row r="50" spans="1:6" ht="15" customHeight="1" x14ac:dyDescent="0.25">
      <c r="A50" s="98" t="s">
        <v>517</v>
      </c>
      <c r="B50" s="78" t="s">
        <v>518</v>
      </c>
      <c r="C50" s="78"/>
      <c r="D50" s="86">
        <f>SUM(D51:D52)</f>
        <v>35512000</v>
      </c>
      <c r="E50" s="87">
        <f>E51+E52</f>
        <v>5512000</v>
      </c>
      <c r="F50" s="87">
        <f>F51+F52</f>
        <v>30000000</v>
      </c>
    </row>
    <row r="51" spans="1:6" ht="15" customHeight="1" x14ac:dyDescent="0.25">
      <c r="A51" s="111"/>
      <c r="B51" s="75"/>
      <c r="C51" s="75" t="s">
        <v>8</v>
      </c>
      <c r="D51" s="88">
        <f t="shared" ref="D51" si="11">SUM(E51:F51)</f>
        <v>6000000</v>
      </c>
      <c r="E51" s="175">
        <f>'ESTRUCTURA PPTO 2020'!$E$60</f>
        <v>0</v>
      </c>
      <c r="F51" s="175">
        <f>'ESTRUCTURA PPTO 2020'!$F$61</f>
        <v>6000000</v>
      </c>
    </row>
    <row r="52" spans="1:6" x14ac:dyDescent="0.25">
      <c r="A52" s="111"/>
      <c r="B52" s="75"/>
      <c r="C52" s="75" t="s">
        <v>9</v>
      </c>
      <c r="D52" s="88">
        <f t="shared" ref="D52" si="12">SUM(E52:F52)</f>
        <v>29512000</v>
      </c>
      <c r="E52" s="175">
        <f>'ESTRUCTURA PPTO 2020'!$E$62</f>
        <v>5512000</v>
      </c>
      <c r="F52" s="175">
        <f>'ESTRUCTURA PPTO 2020'!$F$63</f>
        <v>24000000</v>
      </c>
    </row>
    <row r="53" spans="1:6" x14ac:dyDescent="0.25">
      <c r="A53" s="77" t="s">
        <v>519</v>
      </c>
      <c r="B53" s="78" t="s">
        <v>520</v>
      </c>
      <c r="C53" s="97"/>
      <c r="D53" s="86">
        <f>+D54+D57+D63+D65+D67+D69</f>
        <v>10150000</v>
      </c>
      <c r="E53" s="87">
        <f>+E54+E57+E63+E65+E67+E69</f>
        <v>2250000</v>
      </c>
      <c r="F53" s="87">
        <f>+F54+F57+F63+F65+F67+F69</f>
        <v>7900000</v>
      </c>
    </row>
    <row r="54" spans="1:6" x14ac:dyDescent="0.25">
      <c r="A54" s="77" t="s">
        <v>521</v>
      </c>
      <c r="B54" s="78" t="s">
        <v>522</v>
      </c>
      <c r="C54" s="97"/>
      <c r="D54" s="86">
        <f>SUM(D55:D56)</f>
        <v>0</v>
      </c>
      <c r="E54" s="87">
        <f>E55+E56</f>
        <v>0</v>
      </c>
      <c r="F54" s="87">
        <f>F55+F56</f>
        <v>0</v>
      </c>
    </row>
    <row r="55" spans="1:6" x14ac:dyDescent="0.25">
      <c r="A55" s="112"/>
      <c r="B55" s="79"/>
      <c r="C55" s="79" t="s">
        <v>10</v>
      </c>
      <c r="D55" s="88">
        <f t="shared" ref="D55" si="13">SUM(E55:F55)</f>
        <v>0</v>
      </c>
      <c r="E55" s="175">
        <f>'ESTRUCTURA PPTO 2020'!$E$66</f>
        <v>0</v>
      </c>
      <c r="F55" s="175">
        <f>'ESTRUCTURA PPTO 2020'!$F$67</f>
        <v>0</v>
      </c>
    </row>
    <row r="56" spans="1:6" x14ac:dyDescent="0.25">
      <c r="A56" s="112"/>
      <c r="B56" s="79"/>
      <c r="C56" s="79" t="s">
        <v>11</v>
      </c>
      <c r="D56" s="88">
        <f t="shared" ref="D56" si="14">SUM(E56:F56)</f>
        <v>0</v>
      </c>
      <c r="E56" s="175">
        <f>'ESTRUCTURA PPTO 2020'!$E$68</f>
        <v>0</v>
      </c>
      <c r="F56" s="175">
        <f>'ESTRUCTURA PPTO 2020'!$F$69</f>
        <v>0</v>
      </c>
    </row>
    <row r="57" spans="1:6" x14ac:dyDescent="0.25">
      <c r="A57" s="98" t="s">
        <v>523</v>
      </c>
      <c r="B57" s="78" t="s">
        <v>524</v>
      </c>
      <c r="C57" s="97"/>
      <c r="D57" s="86">
        <f>SUM(D58:D62)</f>
        <v>2500000</v>
      </c>
      <c r="E57" s="87">
        <f>E58+E59+E60+E61+E62</f>
        <v>2000000</v>
      </c>
      <c r="F57" s="87">
        <f>F58+F59+F60+F61+F62</f>
        <v>500000</v>
      </c>
    </row>
    <row r="58" spans="1:6" ht="15" customHeight="1" x14ac:dyDescent="0.25">
      <c r="A58" s="112"/>
      <c r="B58" s="79"/>
      <c r="C58" s="79" t="s">
        <v>12</v>
      </c>
      <c r="D58" s="88">
        <f t="shared" ref="D58" si="15">SUM(E58:F58)</f>
        <v>0</v>
      </c>
      <c r="E58" s="175">
        <f>'ESTRUCTURA PPTO 2020'!$E$71</f>
        <v>0</v>
      </c>
      <c r="F58" s="175">
        <f>'ESTRUCTURA PPTO 2020'!$F$72</f>
        <v>0</v>
      </c>
    </row>
    <row r="59" spans="1:6" ht="15" customHeight="1" x14ac:dyDescent="0.25">
      <c r="A59" s="112"/>
      <c r="B59" s="79"/>
      <c r="C59" s="79" t="s">
        <v>13</v>
      </c>
      <c r="D59" s="88">
        <f t="shared" ref="D59" si="16">SUM(E59:F59)</f>
        <v>0</v>
      </c>
      <c r="E59" s="175">
        <f>'ESTRUCTURA PPTO 2020'!$E$73</f>
        <v>0</v>
      </c>
      <c r="F59" s="175">
        <f>'ESTRUCTURA PPTO 2020'!$F$74</f>
        <v>0</v>
      </c>
    </row>
    <row r="60" spans="1:6" ht="15" customHeight="1" x14ac:dyDescent="0.25">
      <c r="A60" s="112"/>
      <c r="B60" s="79"/>
      <c r="C60" s="79" t="s">
        <v>14</v>
      </c>
      <c r="D60" s="88">
        <f t="shared" ref="D60" si="17">SUM(E60:F60)</f>
        <v>2500000</v>
      </c>
      <c r="E60" s="175">
        <f>'ESTRUCTURA PPTO 2020'!$E$75</f>
        <v>2000000</v>
      </c>
      <c r="F60" s="175">
        <f>'ESTRUCTURA PPTO 2020'!$F$76</f>
        <v>500000</v>
      </c>
    </row>
    <row r="61" spans="1:6" x14ac:dyDescent="0.25">
      <c r="A61" s="112"/>
      <c r="B61" s="79"/>
      <c r="C61" s="79" t="s">
        <v>15</v>
      </c>
      <c r="D61" s="88">
        <f t="shared" ref="D61" si="18">SUM(E61:F61)</f>
        <v>0</v>
      </c>
      <c r="E61" s="175">
        <f>'ESTRUCTURA PPTO 2020'!$E$77</f>
        <v>0</v>
      </c>
      <c r="F61" s="175">
        <f>'ESTRUCTURA PPTO 2020'!$F$78</f>
        <v>0</v>
      </c>
    </row>
    <row r="62" spans="1:6" ht="15" customHeight="1" x14ac:dyDescent="0.25">
      <c r="A62" s="112"/>
      <c r="B62" s="79"/>
      <c r="C62" s="79" t="s">
        <v>16</v>
      </c>
      <c r="D62" s="88">
        <f t="shared" ref="D62" si="19">SUM(E62:F62)</f>
        <v>0</v>
      </c>
      <c r="E62" s="175">
        <f>'ESTRUCTURA PPTO 2020'!$E$79</f>
        <v>0</v>
      </c>
      <c r="F62" s="175">
        <f>'ESTRUCTURA PPTO 2020'!$F$80</f>
        <v>0</v>
      </c>
    </row>
    <row r="63" spans="1:6" x14ac:dyDescent="0.25">
      <c r="A63" s="98" t="s">
        <v>525</v>
      </c>
      <c r="B63" s="78" t="s">
        <v>526</v>
      </c>
      <c r="C63" s="96"/>
      <c r="D63" s="86">
        <f>SUM(D64:D64)</f>
        <v>0</v>
      </c>
      <c r="E63" s="87">
        <f>E64</f>
        <v>0</v>
      </c>
      <c r="F63" s="87">
        <f>F64</f>
        <v>0</v>
      </c>
    </row>
    <row r="64" spans="1:6" x14ac:dyDescent="0.25">
      <c r="A64" s="112"/>
      <c r="B64" s="79"/>
      <c r="C64" s="79" t="s">
        <v>17</v>
      </c>
      <c r="D64" s="88">
        <f t="shared" ref="D64" si="20">SUM(E64:F64)</f>
        <v>0</v>
      </c>
      <c r="E64" s="175">
        <f>'ESTRUCTURA PPTO 2020'!$E$82</f>
        <v>0</v>
      </c>
      <c r="F64" s="175">
        <f>'ESTRUCTURA PPTO 2020'!$F$83</f>
        <v>0</v>
      </c>
    </row>
    <row r="65" spans="1:6" x14ac:dyDescent="0.25">
      <c r="A65" s="98" t="s">
        <v>527</v>
      </c>
      <c r="B65" s="78" t="s">
        <v>528</v>
      </c>
      <c r="C65" s="96"/>
      <c r="D65" s="86">
        <f>SUM(D66:D66)</f>
        <v>7000000</v>
      </c>
      <c r="E65" s="87">
        <f>E66</f>
        <v>0</v>
      </c>
      <c r="F65" s="87">
        <f>F66</f>
        <v>7000000</v>
      </c>
    </row>
    <row r="66" spans="1:6" x14ac:dyDescent="0.25">
      <c r="A66" s="112"/>
      <c r="B66" s="80"/>
      <c r="C66" s="79" t="s">
        <v>20</v>
      </c>
      <c r="D66" s="88">
        <f t="shared" ref="D66" si="21">SUM(E66:F66)</f>
        <v>7000000</v>
      </c>
      <c r="E66" s="175">
        <f>'ESTRUCTURA PPTO 2020'!$E$85</f>
        <v>0</v>
      </c>
      <c r="F66" s="175">
        <f>'ESTRUCTURA PPTO 2020'!$F$86</f>
        <v>7000000</v>
      </c>
    </row>
    <row r="67" spans="1:6" x14ac:dyDescent="0.25">
      <c r="A67" s="98" t="s">
        <v>529</v>
      </c>
      <c r="B67" s="78" t="s">
        <v>530</v>
      </c>
      <c r="C67" s="96"/>
      <c r="D67" s="86">
        <f>SUM(D68:D68)</f>
        <v>0</v>
      </c>
      <c r="E67" s="87">
        <f>E68</f>
        <v>0</v>
      </c>
      <c r="F67" s="87">
        <f>F68</f>
        <v>0</v>
      </c>
    </row>
    <row r="68" spans="1:6" x14ac:dyDescent="0.25">
      <c r="A68" s="112"/>
      <c r="B68" s="80"/>
      <c r="C68" s="79" t="s">
        <v>21</v>
      </c>
      <c r="D68" s="88">
        <f t="shared" ref="D68" si="22">SUM(E68:F68)</f>
        <v>0</v>
      </c>
      <c r="E68" s="175">
        <f>'ESTRUCTURA PPTO 2020'!$E$88</f>
        <v>0</v>
      </c>
      <c r="F68" s="175">
        <f>'ESTRUCTURA PPTO 2020'!$F$89</f>
        <v>0</v>
      </c>
    </row>
    <row r="69" spans="1:6" x14ac:dyDescent="0.25">
      <c r="A69" s="98" t="s">
        <v>531</v>
      </c>
      <c r="B69" s="78" t="s">
        <v>532</v>
      </c>
      <c r="C69" s="96"/>
      <c r="D69" s="86">
        <f>SUM(D70:D72)</f>
        <v>650000</v>
      </c>
      <c r="E69" s="87">
        <f>E70+E71+E72</f>
        <v>250000</v>
      </c>
      <c r="F69" s="87">
        <f>F70+F71+F72</f>
        <v>400000</v>
      </c>
    </row>
    <row r="70" spans="1:6" x14ac:dyDescent="0.25">
      <c r="A70" s="112"/>
      <c r="B70" s="79"/>
      <c r="C70" s="79" t="s">
        <v>19</v>
      </c>
      <c r="D70" s="88">
        <f t="shared" ref="D70" si="23">SUM(E70:F70)</f>
        <v>650000</v>
      </c>
      <c r="E70" s="175">
        <f>'ESTRUCTURA PPTO 2020'!$E$91</f>
        <v>250000</v>
      </c>
      <c r="F70" s="175">
        <f>'ESTRUCTURA PPTO 2020'!$F$92</f>
        <v>400000</v>
      </c>
    </row>
    <row r="71" spans="1:6" x14ac:dyDescent="0.25">
      <c r="A71" s="112"/>
      <c r="B71" s="79"/>
      <c r="C71" s="79" t="s">
        <v>80</v>
      </c>
      <c r="D71" s="88">
        <f t="shared" ref="D71" si="24">SUM(E71:F71)</f>
        <v>0</v>
      </c>
      <c r="E71" s="175">
        <f>'ESTRUCTURA PPTO 2020'!$E$93</f>
        <v>0</v>
      </c>
      <c r="F71" s="175">
        <f>'ESTRUCTURA PPTO 2020'!$F$94</f>
        <v>0</v>
      </c>
    </row>
    <row r="72" spans="1:6" x14ac:dyDescent="0.25">
      <c r="A72" s="112"/>
      <c r="B72" s="79"/>
      <c r="C72" s="79" t="s">
        <v>18</v>
      </c>
      <c r="D72" s="88">
        <f t="shared" ref="D72" si="25">SUM(E72:F72)</f>
        <v>0</v>
      </c>
      <c r="E72" s="175">
        <f>'ESTRUCTURA PPTO 2020'!$E$95</f>
        <v>0</v>
      </c>
      <c r="F72" s="175">
        <f>'ESTRUCTURA PPTO 2020'!$F$96</f>
        <v>0</v>
      </c>
    </row>
    <row r="73" spans="1:6" x14ac:dyDescent="0.25">
      <c r="A73" s="98" t="s">
        <v>533</v>
      </c>
      <c r="B73" s="78" t="s">
        <v>534</v>
      </c>
      <c r="C73" s="96"/>
      <c r="D73" s="86">
        <f>SUM(D74:D74)</f>
        <v>0</v>
      </c>
      <c r="E73" s="87">
        <f>E74</f>
        <v>0</v>
      </c>
      <c r="F73" s="87">
        <f>F74</f>
        <v>0</v>
      </c>
    </row>
    <row r="74" spans="1:6" x14ac:dyDescent="0.25">
      <c r="A74" s="112"/>
      <c r="B74" s="79"/>
      <c r="C74" s="79" t="s">
        <v>79</v>
      </c>
      <c r="D74" s="114">
        <f t="shared" ref="D74" si="26">SUM(E74:F74)</f>
        <v>0</v>
      </c>
      <c r="E74" s="115">
        <f>'ESTRUCTURA PPTO 2020'!$E$98</f>
        <v>0</v>
      </c>
      <c r="F74" s="115">
        <f>'ESTRUCTURA PPTO 2020'!$F$99</f>
        <v>0</v>
      </c>
    </row>
    <row r="75" spans="1:6" x14ac:dyDescent="0.25">
      <c r="A75" s="98">
        <v>2.2000000000000002</v>
      </c>
      <c r="B75" s="78" t="s">
        <v>535</v>
      </c>
      <c r="C75" s="78"/>
      <c r="D75" s="86">
        <f>+D76+D83</f>
        <v>29799778</v>
      </c>
      <c r="E75" s="87">
        <f>+E76+E83</f>
        <v>0</v>
      </c>
      <c r="F75" s="87">
        <f>+F76+F83</f>
        <v>29799778</v>
      </c>
    </row>
    <row r="76" spans="1:6" x14ac:dyDescent="0.25">
      <c r="A76" s="98" t="s">
        <v>536</v>
      </c>
      <c r="B76" s="78" t="s">
        <v>537</v>
      </c>
      <c r="C76" s="78"/>
      <c r="D76" s="86">
        <f>SUM(D77:D82)</f>
        <v>1440000</v>
      </c>
      <c r="E76" s="87">
        <f>E77+E78+E79+E80+E81+E82</f>
        <v>0</v>
      </c>
      <c r="F76" s="87">
        <f>F77+F78+F79+F80+F81+F82</f>
        <v>1440000</v>
      </c>
    </row>
    <row r="77" spans="1:6" x14ac:dyDescent="0.25">
      <c r="A77" s="81"/>
      <c r="B77" s="82"/>
      <c r="C77" s="83" t="s">
        <v>35</v>
      </c>
      <c r="D77" s="88">
        <f t="shared" ref="D77:D82" si="27">SUM(E77:F77)</f>
        <v>1440000</v>
      </c>
      <c r="E77" s="175">
        <f>'ESTRUCTURA PPTO 2020'!$E$102</f>
        <v>0</v>
      </c>
      <c r="F77" s="175">
        <f>'ESTRUCTURA PPTO 2020'!$F$103</f>
        <v>1440000</v>
      </c>
    </row>
    <row r="78" spans="1:6" ht="30" x14ac:dyDescent="0.25">
      <c r="A78" s="81"/>
      <c r="B78" s="82"/>
      <c r="C78" s="75" t="s">
        <v>22</v>
      </c>
      <c r="D78" s="88">
        <f t="shared" si="27"/>
        <v>0</v>
      </c>
      <c r="E78" s="175">
        <f>'ESTRUCTURA PPTO 2020'!$E$104</f>
        <v>0</v>
      </c>
      <c r="F78" s="175">
        <f>'ESTRUCTURA PPTO 2020'!$F$105</f>
        <v>0</v>
      </c>
    </row>
    <row r="79" spans="1:6" ht="30" x14ac:dyDescent="0.25">
      <c r="A79" s="81"/>
      <c r="B79" s="82"/>
      <c r="C79" s="75" t="s">
        <v>23</v>
      </c>
      <c r="D79" s="88">
        <f t="shared" si="27"/>
        <v>0</v>
      </c>
      <c r="E79" s="175">
        <f>'ESTRUCTURA PPTO 2020'!$E$106</f>
        <v>0</v>
      </c>
      <c r="F79" s="175">
        <f>'ESTRUCTURA PPTO 2020'!$F$107</f>
        <v>0</v>
      </c>
    </row>
    <row r="80" spans="1:6" x14ac:dyDescent="0.25">
      <c r="A80" s="81"/>
      <c r="B80" s="82"/>
      <c r="C80" s="74" t="s">
        <v>24</v>
      </c>
      <c r="D80" s="88">
        <f t="shared" si="27"/>
        <v>0</v>
      </c>
      <c r="E80" s="175">
        <f>'ESTRUCTURA PPTO 2020'!$E$108</f>
        <v>0</v>
      </c>
      <c r="F80" s="175">
        <f>'ESTRUCTURA PPTO 2020'!$F$109</f>
        <v>0</v>
      </c>
    </row>
    <row r="81" spans="1:6" ht="30" x14ac:dyDescent="0.25">
      <c r="A81" s="81"/>
      <c r="B81" s="82"/>
      <c r="C81" s="75" t="s">
        <v>39</v>
      </c>
      <c r="D81" s="88">
        <f t="shared" si="27"/>
        <v>0</v>
      </c>
      <c r="E81" s="175">
        <f>'ESTRUCTURA PPTO 2020'!$E$110</f>
        <v>0</v>
      </c>
      <c r="F81" s="175">
        <f>'ESTRUCTURA PPTO 2020'!$F$111</f>
        <v>0</v>
      </c>
    </row>
    <row r="82" spans="1:6" x14ac:dyDescent="0.25">
      <c r="A82" s="81"/>
      <c r="B82" s="82"/>
      <c r="C82" s="83" t="s">
        <v>36</v>
      </c>
      <c r="D82" s="88">
        <f t="shared" si="27"/>
        <v>0</v>
      </c>
      <c r="E82" s="175">
        <f>'ESTRUCTURA PPTO 2020'!$E$112</f>
        <v>0</v>
      </c>
      <c r="F82" s="175">
        <f>'ESTRUCTURA PPTO 2020'!$F$113</f>
        <v>0</v>
      </c>
    </row>
    <row r="83" spans="1:6" x14ac:dyDescent="0.25">
      <c r="A83" s="98" t="s">
        <v>538</v>
      </c>
      <c r="B83" s="78" t="s">
        <v>539</v>
      </c>
      <c r="C83" s="78"/>
      <c r="D83" s="86">
        <f>SUM(D84:D86)</f>
        <v>28359778</v>
      </c>
      <c r="E83" s="87">
        <f>E84+E85+E86</f>
        <v>0</v>
      </c>
      <c r="F83" s="87">
        <f>F84+F85+F86</f>
        <v>28359778</v>
      </c>
    </row>
    <row r="84" spans="1:6" ht="30" x14ac:dyDescent="0.25">
      <c r="A84" s="111"/>
      <c r="B84" s="73"/>
      <c r="C84" s="75" t="s">
        <v>37</v>
      </c>
      <c r="D84" s="88">
        <f t="shared" ref="D84:D85" si="28">SUM(E84:F84)</f>
        <v>0</v>
      </c>
      <c r="E84" s="175">
        <f>'ESTRUCTURA PPTO 2020'!$E$115</f>
        <v>0</v>
      </c>
      <c r="F84" s="175">
        <f>'ESTRUCTURA PPTO 2020'!$F$116</f>
        <v>0</v>
      </c>
    </row>
    <row r="85" spans="1:6" x14ac:dyDescent="0.25">
      <c r="A85" s="111"/>
      <c r="B85" s="73"/>
      <c r="C85" s="75" t="s">
        <v>38</v>
      </c>
      <c r="D85" s="88">
        <f t="shared" si="28"/>
        <v>0</v>
      </c>
      <c r="E85" s="175">
        <f>'ESTRUCTURA PPTO 2020'!$E$117</f>
        <v>0</v>
      </c>
      <c r="F85" s="175">
        <f>'ESTRUCTURA PPTO 2020'!$F$118</f>
        <v>0</v>
      </c>
    </row>
    <row r="86" spans="1:6" x14ac:dyDescent="0.25">
      <c r="A86" s="113"/>
      <c r="B86" s="73"/>
      <c r="C86" s="75" t="s">
        <v>40</v>
      </c>
      <c r="D86" s="88">
        <f>SUM(E86:F86)</f>
        <v>28359778</v>
      </c>
      <c r="E86" s="175">
        <f>'ESTRUCTURA PPTO 2020'!$E$119</f>
        <v>0</v>
      </c>
      <c r="F86" s="175">
        <f>'ESTRUCTURA PPTO 2020'!$F$120</f>
        <v>28359778</v>
      </c>
    </row>
  </sheetData>
  <sheetProtection sheet="1" objects="1" scenarios="1"/>
  <mergeCells count="6">
    <mergeCell ref="B28:C28"/>
    <mergeCell ref="B12:C12"/>
    <mergeCell ref="B17:C17"/>
    <mergeCell ref="B19:C19"/>
    <mergeCell ref="B21:C21"/>
    <mergeCell ref="B26:C26"/>
  </mergeCells>
  <conditionalFormatting sqref="D6">
    <cfRule type="cellIs" dxfId="0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ignoredErrors>
    <ignoredError sqref="E13:E16 F18 E40 E27 E30 F41 E46:E48 F46:F48 E51:E52 E55:E56 F51:F52 F55:F56 E58:F62 E68:F68 E70:F72 E74:F74 E77:F82 E84:F86" unlockedFormula="1"/>
    <ignoredError sqref="D18 D73 D69 D66:D67 D64:D65 D63 D57" formula="1"/>
    <ignoredError sqref="F49" evalError="1"/>
    <ignoredError sqref="E64:F64 E66:F66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31"/>
  <sheetViews>
    <sheetView topLeftCell="A210" workbookViewId="0">
      <selection activeCell="B231" sqref="B231"/>
    </sheetView>
  </sheetViews>
  <sheetFormatPr baseColWidth="10" defaultRowHeight="15" x14ac:dyDescent="0.25"/>
  <cols>
    <col min="2" max="2" width="14.85546875" customWidth="1"/>
    <col min="4" max="4" width="76.5703125" bestFit="1" customWidth="1"/>
  </cols>
  <sheetData>
    <row r="2" spans="2:5" x14ac:dyDescent="0.25">
      <c r="B2" s="57" t="s">
        <v>124</v>
      </c>
      <c r="C2" s="57" t="s">
        <v>125</v>
      </c>
      <c r="D2" s="57" t="s">
        <v>126</v>
      </c>
      <c r="E2" s="57" t="s">
        <v>501</v>
      </c>
    </row>
    <row r="3" spans="2:5" ht="24" customHeight="1" x14ac:dyDescent="0.25">
      <c r="B3" s="49">
        <v>105001025844</v>
      </c>
      <c r="C3" s="48" t="s">
        <v>146</v>
      </c>
      <c r="D3" s="50" t="s">
        <v>605</v>
      </c>
      <c r="E3" s="58" t="s">
        <v>584</v>
      </c>
    </row>
    <row r="4" spans="2:5" ht="24" customHeight="1" x14ac:dyDescent="0.25">
      <c r="B4" s="49">
        <v>105001019305</v>
      </c>
      <c r="C4" s="48" t="s">
        <v>127</v>
      </c>
      <c r="D4" s="50" t="s">
        <v>128</v>
      </c>
      <c r="E4" s="58">
        <v>2</v>
      </c>
    </row>
    <row r="5" spans="2:5" ht="24" customHeight="1" x14ac:dyDescent="0.25">
      <c r="B5" s="49">
        <v>105001026671</v>
      </c>
      <c r="C5" s="48" t="s">
        <v>547</v>
      </c>
      <c r="D5" s="50" t="s">
        <v>566</v>
      </c>
      <c r="E5" s="58">
        <v>3</v>
      </c>
    </row>
    <row r="6" spans="2:5" ht="24" customHeight="1" x14ac:dyDescent="0.25">
      <c r="B6" s="49">
        <v>105001012700</v>
      </c>
      <c r="C6" s="51" t="s">
        <v>129</v>
      </c>
      <c r="D6" s="50" t="s">
        <v>130</v>
      </c>
      <c r="E6" s="58">
        <v>4</v>
      </c>
    </row>
    <row r="7" spans="2:5" ht="24" customHeight="1" x14ac:dyDescent="0.25">
      <c r="B7" s="49">
        <v>105001001821</v>
      </c>
      <c r="C7" s="51" t="s">
        <v>131</v>
      </c>
      <c r="D7" s="50" t="s">
        <v>567</v>
      </c>
      <c r="E7" s="58">
        <v>5</v>
      </c>
    </row>
    <row r="8" spans="2:5" ht="24" customHeight="1" x14ac:dyDescent="0.25">
      <c r="B8" s="49">
        <v>105001002348</v>
      </c>
      <c r="C8" s="51" t="s">
        <v>132</v>
      </c>
      <c r="D8" s="50" t="s">
        <v>133</v>
      </c>
      <c r="E8" s="58">
        <v>6</v>
      </c>
    </row>
    <row r="9" spans="2:5" ht="24" customHeight="1" x14ac:dyDescent="0.25">
      <c r="B9" s="49">
        <v>105001012165</v>
      </c>
      <c r="C9" s="51" t="s">
        <v>134</v>
      </c>
      <c r="D9" s="50" t="s">
        <v>135</v>
      </c>
      <c r="E9" s="58">
        <v>7</v>
      </c>
    </row>
    <row r="10" spans="2:5" ht="24" customHeight="1" x14ac:dyDescent="0.25">
      <c r="B10" s="49">
        <v>305001015287</v>
      </c>
      <c r="C10" s="51" t="s">
        <v>136</v>
      </c>
      <c r="D10" s="50" t="s">
        <v>137</v>
      </c>
      <c r="E10" s="58">
        <v>8</v>
      </c>
    </row>
    <row r="11" spans="2:5" ht="24" customHeight="1" x14ac:dyDescent="0.25">
      <c r="B11" s="49">
        <v>105001011690</v>
      </c>
      <c r="C11" s="51" t="s">
        <v>138</v>
      </c>
      <c r="D11" s="50" t="s">
        <v>139</v>
      </c>
      <c r="E11" s="58">
        <v>9</v>
      </c>
    </row>
    <row r="12" spans="2:5" ht="24" customHeight="1" x14ac:dyDescent="0.25">
      <c r="B12" s="49">
        <v>105001015091</v>
      </c>
      <c r="C12" s="51" t="s">
        <v>140</v>
      </c>
      <c r="D12" s="50" t="s">
        <v>141</v>
      </c>
      <c r="E12" s="58">
        <v>10</v>
      </c>
    </row>
    <row r="13" spans="2:5" ht="24" customHeight="1" x14ac:dyDescent="0.25">
      <c r="B13" s="49">
        <v>105001001805</v>
      </c>
      <c r="C13" s="48" t="s">
        <v>142</v>
      </c>
      <c r="D13" s="50" t="s">
        <v>143</v>
      </c>
      <c r="E13" s="119">
        <v>11</v>
      </c>
    </row>
    <row r="14" spans="2:5" ht="24" customHeight="1" x14ac:dyDescent="0.25">
      <c r="B14" s="49">
        <v>105001007218</v>
      </c>
      <c r="C14" s="51" t="s">
        <v>144</v>
      </c>
      <c r="D14" s="50" t="s">
        <v>145</v>
      </c>
      <c r="E14" s="58">
        <v>12</v>
      </c>
    </row>
    <row r="15" spans="2:5" ht="24" customHeight="1" x14ac:dyDescent="0.25">
      <c r="B15" s="49">
        <v>105001006718</v>
      </c>
      <c r="C15" s="51" t="s">
        <v>147</v>
      </c>
      <c r="D15" s="50" t="s">
        <v>148</v>
      </c>
      <c r="E15" s="119">
        <v>13</v>
      </c>
    </row>
    <row r="16" spans="2:5" ht="24" customHeight="1" x14ac:dyDescent="0.25">
      <c r="B16" s="49">
        <v>105001001163</v>
      </c>
      <c r="C16" s="51">
        <v>900704752</v>
      </c>
      <c r="D16" s="50" t="s">
        <v>149</v>
      </c>
      <c r="E16" s="119" t="s">
        <v>585</v>
      </c>
    </row>
    <row r="17" spans="2:5" ht="24" customHeight="1" x14ac:dyDescent="0.25">
      <c r="B17" s="49">
        <v>105001019453</v>
      </c>
      <c r="C17" s="51" t="s">
        <v>150</v>
      </c>
      <c r="D17" s="50" t="s">
        <v>151</v>
      </c>
      <c r="E17" s="119">
        <v>14</v>
      </c>
    </row>
    <row r="18" spans="2:5" ht="24" customHeight="1" x14ac:dyDescent="0.25">
      <c r="B18" s="49">
        <v>105001026654</v>
      </c>
      <c r="C18" s="51" t="s">
        <v>548</v>
      </c>
      <c r="D18" s="50" t="s">
        <v>568</v>
      </c>
      <c r="E18" s="119" t="s">
        <v>586</v>
      </c>
    </row>
    <row r="19" spans="2:5" ht="24" customHeight="1" x14ac:dyDescent="0.25">
      <c r="B19" s="49">
        <v>105001001279</v>
      </c>
      <c r="C19" s="51" t="s">
        <v>152</v>
      </c>
      <c r="D19" s="50" t="s">
        <v>153</v>
      </c>
      <c r="E19" s="119">
        <v>15</v>
      </c>
    </row>
    <row r="20" spans="2:5" ht="24" customHeight="1" x14ac:dyDescent="0.25">
      <c r="B20" s="49">
        <v>105001013145</v>
      </c>
      <c r="C20" s="51" t="s">
        <v>154</v>
      </c>
      <c r="D20" s="52" t="s">
        <v>155</v>
      </c>
      <c r="E20" s="119">
        <v>16</v>
      </c>
    </row>
    <row r="21" spans="2:5" ht="24" customHeight="1" x14ac:dyDescent="0.25">
      <c r="B21" s="49">
        <v>105001007978</v>
      </c>
      <c r="C21" s="51" t="s">
        <v>156</v>
      </c>
      <c r="D21" s="50" t="s">
        <v>157</v>
      </c>
      <c r="E21" s="119">
        <v>17</v>
      </c>
    </row>
    <row r="22" spans="2:5" ht="24" customHeight="1" x14ac:dyDescent="0.25">
      <c r="B22" s="49">
        <v>105001003131</v>
      </c>
      <c r="C22" s="51" t="s">
        <v>158</v>
      </c>
      <c r="D22" s="50" t="s">
        <v>159</v>
      </c>
      <c r="E22" s="119">
        <v>18</v>
      </c>
    </row>
    <row r="23" spans="2:5" ht="24" customHeight="1" x14ac:dyDescent="0.25">
      <c r="B23" s="49">
        <v>105001000043</v>
      </c>
      <c r="C23" s="51" t="s">
        <v>160</v>
      </c>
      <c r="D23" s="50" t="s">
        <v>161</v>
      </c>
      <c r="E23" s="119">
        <v>19</v>
      </c>
    </row>
    <row r="24" spans="2:5" ht="24" customHeight="1" x14ac:dyDescent="0.25">
      <c r="B24" s="49">
        <v>105001000001</v>
      </c>
      <c r="C24" s="51" t="s">
        <v>162</v>
      </c>
      <c r="D24" s="50" t="s">
        <v>163</v>
      </c>
      <c r="E24" s="119">
        <v>20</v>
      </c>
    </row>
    <row r="25" spans="2:5" ht="24" customHeight="1" x14ac:dyDescent="0.25">
      <c r="B25" s="49">
        <v>105001023965</v>
      </c>
      <c r="C25" s="51" t="s">
        <v>164</v>
      </c>
      <c r="D25" s="50" t="s">
        <v>165</v>
      </c>
      <c r="E25" s="119">
        <v>21</v>
      </c>
    </row>
    <row r="26" spans="2:5" ht="24" customHeight="1" x14ac:dyDescent="0.25">
      <c r="B26" s="49">
        <v>105001005380</v>
      </c>
      <c r="C26" s="51" t="s">
        <v>166</v>
      </c>
      <c r="D26" s="50" t="s">
        <v>167</v>
      </c>
      <c r="E26" s="119" t="s">
        <v>495</v>
      </c>
    </row>
    <row r="27" spans="2:5" ht="24" customHeight="1" x14ac:dyDescent="0.25">
      <c r="B27" s="49">
        <v>105001001473</v>
      </c>
      <c r="C27" s="51" t="s">
        <v>168</v>
      </c>
      <c r="D27" s="50" t="s">
        <v>569</v>
      </c>
      <c r="E27" s="119">
        <v>22</v>
      </c>
    </row>
    <row r="28" spans="2:5" ht="24" customHeight="1" x14ac:dyDescent="0.25">
      <c r="B28" s="49">
        <v>105001002488</v>
      </c>
      <c r="C28" s="51" t="s">
        <v>169</v>
      </c>
      <c r="D28" s="50" t="s">
        <v>170</v>
      </c>
      <c r="E28" s="119">
        <v>23</v>
      </c>
    </row>
    <row r="29" spans="2:5" ht="45.75" customHeight="1" x14ac:dyDescent="0.25">
      <c r="B29" s="49">
        <v>105001026549</v>
      </c>
      <c r="C29" s="51" t="s">
        <v>549</v>
      </c>
      <c r="D29" s="50" t="s">
        <v>570</v>
      </c>
      <c r="E29" s="119" t="s">
        <v>587</v>
      </c>
    </row>
    <row r="30" spans="2:5" ht="24" customHeight="1" x14ac:dyDescent="0.25">
      <c r="B30" s="49">
        <v>105001001121</v>
      </c>
      <c r="C30" s="51" t="s">
        <v>171</v>
      </c>
      <c r="D30" s="50" t="s">
        <v>172</v>
      </c>
      <c r="E30" s="119">
        <v>24</v>
      </c>
    </row>
    <row r="31" spans="2:5" ht="24" customHeight="1" x14ac:dyDescent="0.25">
      <c r="B31" s="49">
        <v>105001005525</v>
      </c>
      <c r="C31" s="51" t="s">
        <v>173</v>
      </c>
      <c r="D31" s="50" t="s">
        <v>174</v>
      </c>
      <c r="E31" s="119">
        <v>25</v>
      </c>
    </row>
    <row r="32" spans="2:5" ht="24" customHeight="1" x14ac:dyDescent="0.25">
      <c r="B32" s="49">
        <v>105001009652</v>
      </c>
      <c r="C32" s="51" t="s">
        <v>175</v>
      </c>
      <c r="D32" s="50" t="s">
        <v>176</v>
      </c>
      <c r="E32" s="119">
        <v>26</v>
      </c>
    </row>
    <row r="33" spans="2:5" ht="24" customHeight="1" x14ac:dyDescent="0.25">
      <c r="B33" s="49">
        <v>105001010588</v>
      </c>
      <c r="C33" s="51" t="s">
        <v>177</v>
      </c>
      <c r="D33" s="50" t="s">
        <v>178</v>
      </c>
      <c r="E33" s="119">
        <v>27</v>
      </c>
    </row>
    <row r="34" spans="2:5" ht="24" customHeight="1" x14ac:dyDescent="0.25">
      <c r="B34" s="49">
        <v>105001000175</v>
      </c>
      <c r="C34" s="51" t="s">
        <v>179</v>
      </c>
      <c r="D34" s="50" t="s">
        <v>180</v>
      </c>
      <c r="E34" s="119">
        <v>28</v>
      </c>
    </row>
    <row r="35" spans="2:5" ht="24" customHeight="1" x14ac:dyDescent="0.25">
      <c r="B35" s="49">
        <v>105001001155</v>
      </c>
      <c r="C35" s="51" t="s">
        <v>181</v>
      </c>
      <c r="D35" s="50" t="s">
        <v>182</v>
      </c>
      <c r="E35" s="119">
        <v>29</v>
      </c>
    </row>
    <row r="36" spans="2:5" ht="24" customHeight="1" x14ac:dyDescent="0.25">
      <c r="B36" s="49">
        <v>105001001660</v>
      </c>
      <c r="C36" s="51" t="s">
        <v>183</v>
      </c>
      <c r="D36" s="50" t="s">
        <v>184</v>
      </c>
      <c r="E36" s="119">
        <v>30</v>
      </c>
    </row>
    <row r="37" spans="2:5" ht="24" customHeight="1" x14ac:dyDescent="0.25">
      <c r="B37" s="49">
        <v>105001001368</v>
      </c>
      <c r="C37" s="51" t="s">
        <v>185</v>
      </c>
      <c r="D37" s="50" t="s">
        <v>186</v>
      </c>
      <c r="E37" s="119">
        <v>31</v>
      </c>
    </row>
    <row r="38" spans="2:5" ht="24" customHeight="1" x14ac:dyDescent="0.25">
      <c r="B38" s="49">
        <v>105001009865</v>
      </c>
      <c r="C38" s="51" t="s">
        <v>187</v>
      </c>
      <c r="D38" s="50" t="s">
        <v>188</v>
      </c>
      <c r="E38" s="119">
        <v>32</v>
      </c>
    </row>
    <row r="39" spans="2:5" ht="24" customHeight="1" x14ac:dyDescent="0.25">
      <c r="B39" s="49">
        <v>105001022101</v>
      </c>
      <c r="C39" s="51" t="s">
        <v>189</v>
      </c>
      <c r="D39" s="50" t="s">
        <v>190</v>
      </c>
      <c r="E39" s="119">
        <v>33</v>
      </c>
    </row>
    <row r="40" spans="2:5" ht="24" customHeight="1" x14ac:dyDescent="0.25">
      <c r="B40" s="49">
        <v>105001002135</v>
      </c>
      <c r="C40" s="51" t="s">
        <v>191</v>
      </c>
      <c r="D40" s="50" t="s">
        <v>192</v>
      </c>
      <c r="E40" s="119">
        <v>34</v>
      </c>
    </row>
    <row r="41" spans="2:5" ht="24" customHeight="1" x14ac:dyDescent="0.25">
      <c r="B41" s="49">
        <v>105001001236</v>
      </c>
      <c r="C41" s="51" t="s">
        <v>193</v>
      </c>
      <c r="D41" s="50" t="s">
        <v>606</v>
      </c>
      <c r="E41" s="119">
        <v>35</v>
      </c>
    </row>
    <row r="42" spans="2:5" ht="24" customHeight="1" x14ac:dyDescent="0.25">
      <c r="B42" s="49">
        <v>105001019534</v>
      </c>
      <c r="C42" s="51" t="s">
        <v>194</v>
      </c>
      <c r="D42" s="50" t="s">
        <v>195</v>
      </c>
      <c r="E42" s="119">
        <v>36</v>
      </c>
    </row>
    <row r="43" spans="2:5" ht="24" customHeight="1" x14ac:dyDescent="0.25">
      <c r="B43" s="49">
        <v>105001012581</v>
      </c>
      <c r="C43" s="51" t="s">
        <v>550</v>
      </c>
      <c r="D43" s="50" t="s">
        <v>196</v>
      </c>
      <c r="E43" s="119" t="s">
        <v>588</v>
      </c>
    </row>
    <row r="44" spans="2:5" ht="24" customHeight="1" x14ac:dyDescent="0.25">
      <c r="B44" s="49">
        <v>105001003425</v>
      </c>
      <c r="C44" s="51" t="s">
        <v>197</v>
      </c>
      <c r="D44" s="50" t="s">
        <v>198</v>
      </c>
      <c r="E44" s="119">
        <v>37</v>
      </c>
    </row>
    <row r="45" spans="2:5" ht="24" customHeight="1" x14ac:dyDescent="0.25">
      <c r="B45" s="49">
        <v>105001000876</v>
      </c>
      <c r="C45" s="51" t="s">
        <v>199</v>
      </c>
      <c r="D45" s="50" t="s">
        <v>200</v>
      </c>
      <c r="E45" s="119">
        <v>38</v>
      </c>
    </row>
    <row r="46" spans="2:5" ht="24" customHeight="1" x14ac:dyDescent="0.25">
      <c r="B46" s="49">
        <v>105001019062</v>
      </c>
      <c r="C46" s="51" t="s">
        <v>201</v>
      </c>
      <c r="D46" s="50" t="s">
        <v>202</v>
      </c>
      <c r="E46" s="119">
        <v>39</v>
      </c>
    </row>
    <row r="47" spans="2:5" ht="24" customHeight="1" x14ac:dyDescent="0.25">
      <c r="B47" s="49">
        <v>105001005291</v>
      </c>
      <c r="C47" s="51" t="s">
        <v>203</v>
      </c>
      <c r="D47" s="50" t="s">
        <v>204</v>
      </c>
      <c r="E47" s="119">
        <v>40</v>
      </c>
    </row>
    <row r="48" spans="2:5" ht="24" customHeight="1" x14ac:dyDescent="0.25">
      <c r="B48" s="49">
        <v>105001005878</v>
      </c>
      <c r="C48" s="51" t="s">
        <v>205</v>
      </c>
      <c r="D48" s="50" t="s">
        <v>206</v>
      </c>
      <c r="E48" s="119">
        <v>41</v>
      </c>
    </row>
    <row r="49" spans="2:5" ht="24" customHeight="1" x14ac:dyDescent="0.25">
      <c r="B49" s="49">
        <v>105001002101</v>
      </c>
      <c r="C49" s="51" t="s">
        <v>207</v>
      </c>
      <c r="D49" s="50" t="s">
        <v>208</v>
      </c>
      <c r="E49" s="119">
        <v>42</v>
      </c>
    </row>
    <row r="50" spans="2:5" ht="24" customHeight="1" x14ac:dyDescent="0.25">
      <c r="B50" s="49">
        <v>105001009695</v>
      </c>
      <c r="C50" s="51" t="s">
        <v>209</v>
      </c>
      <c r="D50" s="50" t="s">
        <v>210</v>
      </c>
      <c r="E50" s="119">
        <v>43</v>
      </c>
    </row>
    <row r="51" spans="2:5" ht="24" customHeight="1" x14ac:dyDescent="0.25">
      <c r="B51" s="49">
        <v>305001004854</v>
      </c>
      <c r="C51" s="51">
        <v>8110272489</v>
      </c>
      <c r="D51" s="50" t="s">
        <v>211</v>
      </c>
      <c r="E51" s="119">
        <v>44</v>
      </c>
    </row>
    <row r="52" spans="2:5" ht="24" customHeight="1" x14ac:dyDescent="0.25">
      <c r="B52" s="49">
        <v>105001000141</v>
      </c>
      <c r="C52" s="51" t="s">
        <v>212</v>
      </c>
      <c r="D52" s="50" t="s">
        <v>213</v>
      </c>
      <c r="E52" s="119">
        <v>45</v>
      </c>
    </row>
    <row r="53" spans="2:5" ht="24" customHeight="1" x14ac:dyDescent="0.25">
      <c r="B53" s="49">
        <v>105001017876</v>
      </c>
      <c r="C53" s="51" t="s">
        <v>214</v>
      </c>
      <c r="D53" s="50" t="s">
        <v>215</v>
      </c>
      <c r="E53" s="119">
        <v>46</v>
      </c>
    </row>
    <row r="54" spans="2:5" ht="24" customHeight="1" x14ac:dyDescent="0.25">
      <c r="B54" s="49">
        <v>105001000981</v>
      </c>
      <c r="C54" s="51" t="s">
        <v>216</v>
      </c>
      <c r="D54" s="50" t="s">
        <v>217</v>
      </c>
      <c r="E54" s="119">
        <v>47</v>
      </c>
    </row>
    <row r="55" spans="2:5" ht="24" customHeight="1" x14ac:dyDescent="0.25">
      <c r="B55" s="49">
        <v>105001000205</v>
      </c>
      <c r="C55" s="51" t="s">
        <v>218</v>
      </c>
      <c r="D55" s="50" t="s">
        <v>219</v>
      </c>
      <c r="E55" s="119">
        <v>48</v>
      </c>
    </row>
    <row r="56" spans="2:5" ht="24" customHeight="1" x14ac:dyDescent="0.25">
      <c r="B56" s="49">
        <v>105001003298</v>
      </c>
      <c r="C56" s="51" t="s">
        <v>551</v>
      </c>
      <c r="D56" s="50" t="s">
        <v>220</v>
      </c>
      <c r="E56" s="119">
        <v>49</v>
      </c>
    </row>
    <row r="57" spans="2:5" ht="24" customHeight="1" x14ac:dyDescent="0.25">
      <c r="B57" s="49">
        <v>105001005339</v>
      </c>
      <c r="C57" s="51" t="s">
        <v>221</v>
      </c>
      <c r="D57" s="50" t="s">
        <v>222</v>
      </c>
      <c r="E57" s="119">
        <v>50</v>
      </c>
    </row>
    <row r="58" spans="2:5" ht="24" customHeight="1" x14ac:dyDescent="0.25">
      <c r="B58" s="49">
        <v>305001018022</v>
      </c>
      <c r="C58" s="51" t="s">
        <v>223</v>
      </c>
      <c r="D58" s="50" t="s">
        <v>224</v>
      </c>
      <c r="E58" s="119">
        <v>51</v>
      </c>
    </row>
    <row r="59" spans="2:5" ht="24" customHeight="1" x14ac:dyDescent="0.25">
      <c r="B59" s="49">
        <v>105001002038</v>
      </c>
      <c r="C59" s="51" t="s">
        <v>225</v>
      </c>
      <c r="D59" s="50" t="s">
        <v>226</v>
      </c>
      <c r="E59" s="119">
        <v>52</v>
      </c>
    </row>
    <row r="60" spans="2:5" ht="24" customHeight="1" x14ac:dyDescent="0.25">
      <c r="B60" s="49">
        <v>305001022640</v>
      </c>
      <c r="C60" s="51" t="s">
        <v>227</v>
      </c>
      <c r="D60" s="50" t="s">
        <v>228</v>
      </c>
      <c r="E60" s="119" t="s">
        <v>496</v>
      </c>
    </row>
    <row r="61" spans="2:5" ht="24" customHeight="1" x14ac:dyDescent="0.25">
      <c r="B61" s="49">
        <v>105001025780</v>
      </c>
      <c r="C61" s="51" t="s">
        <v>229</v>
      </c>
      <c r="D61" s="50" t="s">
        <v>230</v>
      </c>
      <c r="E61" s="119">
        <v>53</v>
      </c>
    </row>
    <row r="62" spans="2:5" ht="24" customHeight="1" x14ac:dyDescent="0.25">
      <c r="B62" s="49">
        <v>105001025984</v>
      </c>
      <c r="C62" s="51" t="s">
        <v>246</v>
      </c>
      <c r="D62" s="50" t="s">
        <v>247</v>
      </c>
      <c r="E62" s="119" t="s">
        <v>589</v>
      </c>
    </row>
    <row r="63" spans="2:5" ht="24" customHeight="1" x14ac:dyDescent="0.25">
      <c r="B63" s="49">
        <v>105001013072</v>
      </c>
      <c r="C63" s="51" t="s">
        <v>231</v>
      </c>
      <c r="D63" s="50" t="s">
        <v>232</v>
      </c>
      <c r="E63" s="119">
        <v>54</v>
      </c>
    </row>
    <row r="64" spans="2:5" ht="24" customHeight="1" x14ac:dyDescent="0.25">
      <c r="B64" s="49">
        <v>105001000931</v>
      </c>
      <c r="C64" s="51" t="s">
        <v>233</v>
      </c>
      <c r="D64" s="50" t="s">
        <v>234</v>
      </c>
      <c r="E64" s="119">
        <v>55</v>
      </c>
    </row>
    <row r="65" spans="2:5" ht="24" customHeight="1" x14ac:dyDescent="0.25">
      <c r="B65" s="49">
        <v>105001006483</v>
      </c>
      <c r="C65" s="51">
        <v>8110310456</v>
      </c>
      <c r="D65" s="50" t="s">
        <v>235</v>
      </c>
      <c r="E65" s="119">
        <v>56</v>
      </c>
    </row>
    <row r="66" spans="2:5" ht="24" customHeight="1" x14ac:dyDescent="0.25">
      <c r="B66" s="49">
        <v>105001007111</v>
      </c>
      <c r="C66" s="51" t="s">
        <v>236</v>
      </c>
      <c r="D66" s="50" t="s">
        <v>237</v>
      </c>
      <c r="E66" s="119">
        <v>57</v>
      </c>
    </row>
    <row r="67" spans="2:5" ht="24" customHeight="1" x14ac:dyDescent="0.25">
      <c r="B67" s="49">
        <v>105001013439</v>
      </c>
      <c r="C67" s="51" t="s">
        <v>238</v>
      </c>
      <c r="D67" s="50" t="s">
        <v>239</v>
      </c>
      <c r="E67" s="119">
        <v>58</v>
      </c>
    </row>
    <row r="68" spans="2:5" ht="24" customHeight="1" x14ac:dyDescent="0.25">
      <c r="B68" s="49">
        <v>105001001848</v>
      </c>
      <c r="C68" s="51" t="s">
        <v>240</v>
      </c>
      <c r="D68" s="50" t="s">
        <v>241</v>
      </c>
      <c r="E68" s="119">
        <v>59</v>
      </c>
    </row>
    <row r="69" spans="2:5" ht="24" customHeight="1" x14ac:dyDescent="0.25">
      <c r="B69" s="49">
        <v>105001011061</v>
      </c>
      <c r="C69" s="51" t="s">
        <v>242</v>
      </c>
      <c r="D69" s="50" t="s">
        <v>243</v>
      </c>
      <c r="E69" s="119">
        <v>60</v>
      </c>
    </row>
    <row r="70" spans="2:5" ht="24" customHeight="1" x14ac:dyDescent="0.25">
      <c r="B70" s="49">
        <v>105001006092</v>
      </c>
      <c r="C70" s="51" t="s">
        <v>244</v>
      </c>
      <c r="D70" s="50" t="s">
        <v>245</v>
      </c>
      <c r="E70" s="119">
        <v>61</v>
      </c>
    </row>
    <row r="71" spans="2:5" ht="24" customHeight="1" x14ac:dyDescent="0.25">
      <c r="B71" s="49">
        <v>105001017965</v>
      </c>
      <c r="C71" s="51" t="s">
        <v>248</v>
      </c>
      <c r="D71" s="50" t="s">
        <v>571</v>
      </c>
      <c r="E71" s="119">
        <v>63</v>
      </c>
    </row>
    <row r="72" spans="2:5" ht="24" customHeight="1" x14ac:dyDescent="0.25">
      <c r="B72" s="49">
        <v>105001005495</v>
      </c>
      <c r="C72" s="51" t="s">
        <v>249</v>
      </c>
      <c r="D72" s="50" t="s">
        <v>250</v>
      </c>
      <c r="E72" s="119">
        <v>64</v>
      </c>
    </row>
    <row r="73" spans="2:5" ht="24" customHeight="1" x14ac:dyDescent="0.25">
      <c r="B73" s="49">
        <v>105001007439</v>
      </c>
      <c r="C73" s="51" t="s">
        <v>251</v>
      </c>
      <c r="D73" s="50" t="s">
        <v>252</v>
      </c>
      <c r="E73" s="119">
        <v>65</v>
      </c>
    </row>
    <row r="74" spans="2:5" ht="24" customHeight="1" x14ac:dyDescent="0.25">
      <c r="B74" s="49">
        <v>105001016420</v>
      </c>
      <c r="C74" s="51" t="s">
        <v>253</v>
      </c>
      <c r="D74" s="50" t="s">
        <v>254</v>
      </c>
      <c r="E74" s="119">
        <v>66</v>
      </c>
    </row>
    <row r="75" spans="2:5" ht="24" customHeight="1" x14ac:dyDescent="0.25">
      <c r="B75" s="49">
        <v>105001000841</v>
      </c>
      <c r="C75" s="51"/>
      <c r="D75" s="50" t="s">
        <v>607</v>
      </c>
      <c r="E75" s="119">
        <v>67</v>
      </c>
    </row>
    <row r="76" spans="2:5" ht="24" customHeight="1" x14ac:dyDescent="0.25">
      <c r="B76" s="49">
        <v>105001003280</v>
      </c>
      <c r="C76" s="51" t="s">
        <v>255</v>
      </c>
      <c r="D76" s="50" t="s">
        <v>256</v>
      </c>
      <c r="E76" s="119">
        <v>68</v>
      </c>
    </row>
    <row r="77" spans="2:5" ht="24" customHeight="1" x14ac:dyDescent="0.25">
      <c r="B77" s="49">
        <v>105001006068</v>
      </c>
      <c r="C77" s="51" t="s">
        <v>257</v>
      </c>
      <c r="D77" s="50" t="s">
        <v>258</v>
      </c>
      <c r="E77" s="119">
        <v>69</v>
      </c>
    </row>
    <row r="78" spans="2:5" ht="24" customHeight="1" x14ac:dyDescent="0.25">
      <c r="B78" s="49">
        <v>305001015686</v>
      </c>
      <c r="C78" s="51" t="s">
        <v>259</v>
      </c>
      <c r="D78" s="50" t="s">
        <v>260</v>
      </c>
      <c r="E78" s="119">
        <v>70</v>
      </c>
    </row>
    <row r="79" spans="2:5" ht="24" customHeight="1" x14ac:dyDescent="0.25">
      <c r="B79" s="49">
        <v>105001019798</v>
      </c>
      <c r="C79" s="51" t="s">
        <v>261</v>
      </c>
      <c r="D79" s="50" t="s">
        <v>262</v>
      </c>
      <c r="E79" s="119">
        <v>71</v>
      </c>
    </row>
    <row r="80" spans="2:5" ht="24" customHeight="1" x14ac:dyDescent="0.25">
      <c r="B80" s="49">
        <v>105001026701</v>
      </c>
      <c r="C80" s="51" t="s">
        <v>552</v>
      </c>
      <c r="D80" s="50" t="s">
        <v>572</v>
      </c>
      <c r="E80" s="119">
        <v>72</v>
      </c>
    </row>
    <row r="81" spans="2:5" ht="24" customHeight="1" x14ac:dyDescent="0.25">
      <c r="B81" s="49">
        <v>305001007594</v>
      </c>
      <c r="C81" s="51"/>
      <c r="D81" s="50" t="s">
        <v>608</v>
      </c>
      <c r="E81" s="119" t="s">
        <v>617</v>
      </c>
    </row>
    <row r="82" spans="2:5" ht="24" customHeight="1" x14ac:dyDescent="0.25">
      <c r="B82" s="49">
        <v>105001024073</v>
      </c>
      <c r="C82" s="51" t="s">
        <v>263</v>
      </c>
      <c r="D82" s="50" t="s">
        <v>264</v>
      </c>
      <c r="E82" s="119">
        <v>73</v>
      </c>
    </row>
    <row r="83" spans="2:5" ht="24" customHeight="1" x14ac:dyDescent="0.25">
      <c r="B83" s="49">
        <v>105001011088</v>
      </c>
      <c r="C83" s="51" t="s">
        <v>265</v>
      </c>
      <c r="D83" s="50" t="s">
        <v>266</v>
      </c>
      <c r="E83" s="119">
        <v>74</v>
      </c>
    </row>
    <row r="84" spans="2:5" ht="24" customHeight="1" x14ac:dyDescent="0.25">
      <c r="B84" s="49">
        <v>105001007889</v>
      </c>
      <c r="C84" s="51" t="s">
        <v>553</v>
      </c>
      <c r="D84" s="50" t="s">
        <v>267</v>
      </c>
      <c r="E84" s="119">
        <v>75</v>
      </c>
    </row>
    <row r="85" spans="2:5" ht="24" customHeight="1" x14ac:dyDescent="0.25">
      <c r="B85" s="49">
        <v>105001012092</v>
      </c>
      <c r="C85" s="51" t="s">
        <v>268</v>
      </c>
      <c r="D85" s="50" t="s">
        <v>269</v>
      </c>
      <c r="E85" s="119">
        <v>76</v>
      </c>
    </row>
    <row r="86" spans="2:5" ht="24" customHeight="1" x14ac:dyDescent="0.25">
      <c r="B86" s="49">
        <v>105001011363</v>
      </c>
      <c r="C86" s="51">
        <v>8110190647</v>
      </c>
      <c r="D86" s="50" t="s">
        <v>270</v>
      </c>
      <c r="E86" s="119">
        <v>77</v>
      </c>
    </row>
    <row r="87" spans="2:5" ht="24" customHeight="1" x14ac:dyDescent="0.25">
      <c r="B87" s="49">
        <v>105001013013</v>
      </c>
      <c r="C87" s="51" t="s">
        <v>283</v>
      </c>
      <c r="D87" s="50" t="s">
        <v>284</v>
      </c>
      <c r="E87" s="119" t="s">
        <v>590</v>
      </c>
    </row>
    <row r="88" spans="2:5" ht="24" customHeight="1" x14ac:dyDescent="0.25">
      <c r="B88" s="49">
        <v>105001000795</v>
      </c>
      <c r="C88" s="51" t="s">
        <v>271</v>
      </c>
      <c r="D88" s="50" t="s">
        <v>272</v>
      </c>
      <c r="E88" s="119">
        <v>78</v>
      </c>
    </row>
    <row r="89" spans="2:5" ht="24" customHeight="1" x14ac:dyDescent="0.25">
      <c r="B89" s="49">
        <v>105001019194</v>
      </c>
      <c r="C89" s="51" t="s">
        <v>285</v>
      </c>
      <c r="D89" s="50" t="s">
        <v>286</v>
      </c>
      <c r="E89" s="119" t="s">
        <v>591</v>
      </c>
    </row>
    <row r="90" spans="2:5" ht="24" customHeight="1" x14ac:dyDescent="0.25">
      <c r="B90" s="49">
        <v>105001010111</v>
      </c>
      <c r="C90" s="51" t="s">
        <v>273</v>
      </c>
      <c r="D90" s="50" t="s">
        <v>274</v>
      </c>
      <c r="E90" s="119">
        <v>79</v>
      </c>
    </row>
    <row r="91" spans="2:5" ht="24" customHeight="1" x14ac:dyDescent="0.25">
      <c r="B91" s="49">
        <v>105001010448</v>
      </c>
      <c r="C91" s="51" t="s">
        <v>275</v>
      </c>
      <c r="D91" s="50" t="s">
        <v>276</v>
      </c>
      <c r="E91" s="119">
        <v>80</v>
      </c>
    </row>
    <row r="92" spans="2:5" ht="24" customHeight="1" x14ac:dyDescent="0.25">
      <c r="B92" s="49">
        <v>305001016542</v>
      </c>
      <c r="C92" s="51" t="s">
        <v>277</v>
      </c>
      <c r="D92" s="50" t="s">
        <v>278</v>
      </c>
      <c r="E92" s="119">
        <v>81</v>
      </c>
    </row>
    <row r="93" spans="2:5" ht="24" customHeight="1" x14ac:dyDescent="0.25">
      <c r="B93" s="49">
        <v>105001021636</v>
      </c>
      <c r="C93" s="51" t="s">
        <v>279</v>
      </c>
      <c r="D93" s="50" t="s">
        <v>280</v>
      </c>
      <c r="E93" s="119">
        <v>82</v>
      </c>
    </row>
    <row r="94" spans="2:5" ht="24" customHeight="1" x14ac:dyDescent="0.25">
      <c r="B94" s="49">
        <v>105001026361</v>
      </c>
      <c r="C94" s="51" t="s">
        <v>281</v>
      </c>
      <c r="D94" s="50" t="s">
        <v>282</v>
      </c>
      <c r="E94" s="119" t="s">
        <v>592</v>
      </c>
    </row>
    <row r="95" spans="2:5" ht="24" customHeight="1" x14ac:dyDescent="0.25">
      <c r="B95" s="49">
        <v>105001019143</v>
      </c>
      <c r="C95" s="51" t="s">
        <v>287</v>
      </c>
      <c r="D95" s="50" t="s">
        <v>288</v>
      </c>
      <c r="E95" s="119" t="s">
        <v>593</v>
      </c>
    </row>
    <row r="96" spans="2:5" ht="24" customHeight="1" x14ac:dyDescent="0.25">
      <c r="B96" s="49">
        <v>105001014397</v>
      </c>
      <c r="C96" s="51" t="s">
        <v>289</v>
      </c>
      <c r="D96" s="50" t="s">
        <v>290</v>
      </c>
      <c r="E96" s="119">
        <v>84</v>
      </c>
    </row>
    <row r="97" spans="2:5" ht="24" customHeight="1" x14ac:dyDescent="0.25">
      <c r="B97" s="49">
        <v>105001026719</v>
      </c>
      <c r="C97" s="51" t="s">
        <v>554</v>
      </c>
      <c r="D97" s="50" t="s">
        <v>573</v>
      </c>
      <c r="E97" s="119">
        <v>85</v>
      </c>
    </row>
    <row r="98" spans="2:5" ht="24" customHeight="1" x14ac:dyDescent="0.25">
      <c r="B98" s="49">
        <v>105001020273</v>
      </c>
      <c r="C98" s="51"/>
      <c r="D98" s="50" t="s">
        <v>609</v>
      </c>
      <c r="E98" s="119" t="s">
        <v>618</v>
      </c>
    </row>
    <row r="99" spans="2:5" ht="24" customHeight="1" x14ac:dyDescent="0.25">
      <c r="B99" s="49">
        <v>105001002470</v>
      </c>
      <c r="C99" s="51" t="s">
        <v>291</v>
      </c>
      <c r="D99" s="50" t="s">
        <v>292</v>
      </c>
      <c r="E99" s="119">
        <v>86</v>
      </c>
    </row>
    <row r="100" spans="2:5" ht="24" customHeight="1" x14ac:dyDescent="0.25">
      <c r="B100" s="49">
        <v>105001014851</v>
      </c>
      <c r="C100" s="51" t="s">
        <v>293</v>
      </c>
      <c r="D100" s="50" t="s">
        <v>294</v>
      </c>
      <c r="E100" s="119">
        <v>87</v>
      </c>
    </row>
    <row r="101" spans="2:5" ht="24" customHeight="1" x14ac:dyDescent="0.25">
      <c r="B101" s="49">
        <v>105001008249</v>
      </c>
      <c r="C101" s="51" t="s">
        <v>555</v>
      </c>
      <c r="D101" s="50" t="s">
        <v>295</v>
      </c>
      <c r="E101" s="119">
        <v>88</v>
      </c>
    </row>
    <row r="102" spans="2:5" ht="24" customHeight="1" x14ac:dyDescent="0.25">
      <c r="B102" s="49">
        <v>105001011461</v>
      </c>
      <c r="C102" s="51" t="s">
        <v>296</v>
      </c>
      <c r="D102" s="50" t="s">
        <v>297</v>
      </c>
      <c r="E102" s="119">
        <v>89</v>
      </c>
    </row>
    <row r="103" spans="2:5" ht="24" customHeight="1" x14ac:dyDescent="0.25">
      <c r="B103" s="49">
        <v>105001800112</v>
      </c>
      <c r="C103" s="51" t="s">
        <v>556</v>
      </c>
      <c r="D103" s="50" t="s">
        <v>298</v>
      </c>
      <c r="E103" s="119" t="s">
        <v>594</v>
      </c>
    </row>
    <row r="104" spans="2:5" ht="24" customHeight="1" x14ac:dyDescent="0.25">
      <c r="B104" s="49">
        <v>105001017132</v>
      </c>
      <c r="C104" s="51" t="s">
        <v>299</v>
      </c>
      <c r="D104" s="50" t="s">
        <v>300</v>
      </c>
      <c r="E104" s="119">
        <v>90</v>
      </c>
    </row>
    <row r="105" spans="2:5" ht="24" customHeight="1" x14ac:dyDescent="0.25">
      <c r="B105" s="49">
        <v>105001001198</v>
      </c>
      <c r="C105" s="54" t="s">
        <v>301</v>
      </c>
      <c r="D105" s="50" t="s">
        <v>302</v>
      </c>
      <c r="E105" s="119" t="s">
        <v>595</v>
      </c>
    </row>
    <row r="106" spans="2:5" ht="24" customHeight="1" x14ac:dyDescent="0.25">
      <c r="B106" s="49">
        <v>305001022232</v>
      </c>
      <c r="C106" s="51" t="s">
        <v>303</v>
      </c>
      <c r="D106" s="50" t="s">
        <v>304</v>
      </c>
      <c r="E106" s="119">
        <v>83</v>
      </c>
    </row>
    <row r="107" spans="2:5" ht="24" customHeight="1" x14ac:dyDescent="0.25">
      <c r="B107" s="49">
        <v>105001021547</v>
      </c>
      <c r="C107" s="51" t="s">
        <v>305</v>
      </c>
      <c r="D107" s="50" t="s">
        <v>306</v>
      </c>
      <c r="E107" s="119">
        <v>91</v>
      </c>
    </row>
    <row r="108" spans="2:5" ht="24" customHeight="1" x14ac:dyDescent="0.25">
      <c r="B108" s="49">
        <v>105001001791</v>
      </c>
      <c r="C108" s="51" t="s">
        <v>307</v>
      </c>
      <c r="D108" s="50" t="s">
        <v>308</v>
      </c>
      <c r="E108" s="119">
        <v>92</v>
      </c>
    </row>
    <row r="109" spans="2:5" ht="24" customHeight="1" x14ac:dyDescent="0.25">
      <c r="B109" s="49">
        <v>105001011711</v>
      </c>
      <c r="C109" s="51" t="s">
        <v>309</v>
      </c>
      <c r="D109" s="50" t="s">
        <v>610</v>
      </c>
      <c r="E109" s="119">
        <v>93</v>
      </c>
    </row>
    <row r="110" spans="2:5" ht="24" customHeight="1" x14ac:dyDescent="0.25">
      <c r="B110" s="49">
        <v>105001006246</v>
      </c>
      <c r="C110" s="51" t="s">
        <v>310</v>
      </c>
      <c r="D110" s="50" t="s">
        <v>311</v>
      </c>
      <c r="E110" s="119">
        <v>94</v>
      </c>
    </row>
    <row r="111" spans="2:5" ht="24" customHeight="1" x14ac:dyDescent="0.25">
      <c r="B111" s="49">
        <v>105001002305</v>
      </c>
      <c r="C111" s="51" t="s">
        <v>312</v>
      </c>
      <c r="D111" s="50" t="s">
        <v>313</v>
      </c>
      <c r="E111" s="119">
        <v>95</v>
      </c>
    </row>
    <row r="112" spans="2:5" ht="24" customHeight="1" x14ac:dyDescent="0.25">
      <c r="B112" s="49">
        <v>105001020052</v>
      </c>
      <c r="C112" s="51" t="s">
        <v>314</v>
      </c>
      <c r="D112" s="50" t="s">
        <v>315</v>
      </c>
      <c r="E112" s="119">
        <v>96</v>
      </c>
    </row>
    <row r="113" spans="2:5" ht="24" customHeight="1" x14ac:dyDescent="0.25">
      <c r="B113" s="49">
        <v>105001019330</v>
      </c>
      <c r="C113" s="51" t="s">
        <v>316</v>
      </c>
      <c r="D113" s="50" t="s">
        <v>317</v>
      </c>
      <c r="E113" s="119">
        <v>97</v>
      </c>
    </row>
    <row r="114" spans="2:5" ht="24" customHeight="1" x14ac:dyDescent="0.25">
      <c r="B114" s="49">
        <v>105001015148</v>
      </c>
      <c r="C114" s="51" t="s">
        <v>318</v>
      </c>
      <c r="D114" s="50" t="s">
        <v>319</v>
      </c>
      <c r="E114" s="119">
        <v>98</v>
      </c>
    </row>
    <row r="115" spans="2:5" ht="24" customHeight="1" x14ac:dyDescent="0.25">
      <c r="B115" s="49">
        <v>105001011011</v>
      </c>
      <c r="C115" s="51" t="s">
        <v>320</v>
      </c>
      <c r="D115" s="50" t="s">
        <v>321</v>
      </c>
      <c r="E115" s="119" t="s">
        <v>596</v>
      </c>
    </row>
    <row r="116" spans="2:5" ht="24" customHeight="1" x14ac:dyDescent="0.25">
      <c r="B116" s="49">
        <v>105001015831</v>
      </c>
      <c r="C116" s="51" t="s">
        <v>322</v>
      </c>
      <c r="D116" s="50" t="s">
        <v>323</v>
      </c>
      <c r="E116" s="119" t="s">
        <v>597</v>
      </c>
    </row>
    <row r="117" spans="2:5" ht="24" customHeight="1" x14ac:dyDescent="0.25">
      <c r="B117" s="49">
        <v>105001003441</v>
      </c>
      <c r="C117" s="51" t="s">
        <v>324</v>
      </c>
      <c r="D117" s="50" t="s">
        <v>325</v>
      </c>
      <c r="E117" s="119" t="s">
        <v>598</v>
      </c>
    </row>
    <row r="118" spans="2:5" ht="24" customHeight="1" x14ac:dyDescent="0.25">
      <c r="B118" s="49">
        <v>105001019089</v>
      </c>
      <c r="C118" s="51" t="s">
        <v>326</v>
      </c>
      <c r="D118" s="50" t="s">
        <v>327</v>
      </c>
      <c r="E118" s="119">
        <v>99</v>
      </c>
    </row>
    <row r="119" spans="2:5" ht="24" customHeight="1" x14ac:dyDescent="0.25">
      <c r="B119" s="49">
        <v>105001000621</v>
      </c>
      <c r="C119" s="51" t="s">
        <v>328</v>
      </c>
      <c r="D119" s="50" t="s">
        <v>329</v>
      </c>
      <c r="E119" s="119">
        <v>100</v>
      </c>
    </row>
    <row r="120" spans="2:5" ht="24" customHeight="1" x14ac:dyDescent="0.25">
      <c r="B120" s="49">
        <v>105001012696</v>
      </c>
      <c r="C120" s="51" t="s">
        <v>330</v>
      </c>
      <c r="D120" s="50" t="s">
        <v>331</v>
      </c>
      <c r="E120" s="119">
        <v>101</v>
      </c>
    </row>
    <row r="121" spans="2:5" ht="24" customHeight="1" x14ac:dyDescent="0.25">
      <c r="B121" s="49">
        <v>105001009709</v>
      </c>
      <c r="C121" s="51" t="s">
        <v>332</v>
      </c>
      <c r="D121" s="50" t="s">
        <v>333</v>
      </c>
      <c r="E121" s="119">
        <v>102</v>
      </c>
    </row>
    <row r="122" spans="2:5" ht="24" customHeight="1" x14ac:dyDescent="0.25">
      <c r="B122" s="49">
        <v>105001019429</v>
      </c>
      <c r="C122" s="51">
        <v>8110385591</v>
      </c>
      <c r="D122" s="50" t="s">
        <v>334</v>
      </c>
      <c r="E122" s="119">
        <v>103</v>
      </c>
    </row>
    <row r="123" spans="2:5" ht="24" customHeight="1" x14ac:dyDescent="0.25">
      <c r="B123" s="49">
        <v>105001001651</v>
      </c>
      <c r="C123" s="51" t="s">
        <v>335</v>
      </c>
      <c r="D123" s="50" t="s">
        <v>336</v>
      </c>
      <c r="E123" s="119">
        <v>104</v>
      </c>
    </row>
    <row r="124" spans="2:5" ht="24" customHeight="1" x14ac:dyDescent="0.25">
      <c r="B124" s="49">
        <v>105001000566</v>
      </c>
      <c r="C124" s="51" t="s">
        <v>337</v>
      </c>
      <c r="D124" s="50" t="s">
        <v>338</v>
      </c>
      <c r="E124" s="119">
        <v>105</v>
      </c>
    </row>
    <row r="125" spans="2:5" ht="24" customHeight="1" x14ac:dyDescent="0.25">
      <c r="B125" s="49">
        <v>105001015211</v>
      </c>
      <c r="C125" s="51" t="s">
        <v>339</v>
      </c>
      <c r="D125" s="50" t="s">
        <v>340</v>
      </c>
      <c r="E125" s="119">
        <v>106</v>
      </c>
    </row>
    <row r="126" spans="2:5" ht="24" customHeight="1" x14ac:dyDescent="0.25">
      <c r="B126" s="49">
        <v>105001021873</v>
      </c>
      <c r="C126" s="51">
        <v>811019000</v>
      </c>
      <c r="D126" s="50" t="s">
        <v>341</v>
      </c>
      <c r="E126" s="119">
        <v>107</v>
      </c>
    </row>
    <row r="127" spans="2:5" ht="24" customHeight="1" x14ac:dyDescent="0.25">
      <c r="B127" s="49">
        <v>105001005410</v>
      </c>
      <c r="C127" s="51" t="s">
        <v>342</v>
      </c>
      <c r="D127" s="50" t="s">
        <v>343</v>
      </c>
      <c r="E127" s="119">
        <v>108</v>
      </c>
    </row>
    <row r="128" spans="2:5" ht="24" customHeight="1" x14ac:dyDescent="0.25">
      <c r="B128" s="49">
        <v>105001000353</v>
      </c>
      <c r="C128" s="51" t="s">
        <v>344</v>
      </c>
      <c r="D128" s="50" t="s">
        <v>345</v>
      </c>
      <c r="E128" s="119">
        <v>109</v>
      </c>
    </row>
    <row r="129" spans="2:5" ht="24" customHeight="1" x14ac:dyDescent="0.25">
      <c r="B129" s="49">
        <v>105001002356</v>
      </c>
      <c r="C129" s="51" t="s">
        <v>346</v>
      </c>
      <c r="D129" s="50" t="s">
        <v>347</v>
      </c>
      <c r="E129" s="119">
        <v>110</v>
      </c>
    </row>
    <row r="130" spans="2:5" ht="24" customHeight="1" x14ac:dyDescent="0.25">
      <c r="B130" s="49">
        <v>105001002780</v>
      </c>
      <c r="C130" s="51" t="s">
        <v>557</v>
      </c>
      <c r="D130" s="50" t="s">
        <v>348</v>
      </c>
      <c r="E130" s="119">
        <v>111</v>
      </c>
    </row>
    <row r="131" spans="2:5" ht="24" customHeight="1" x14ac:dyDescent="0.25">
      <c r="B131" s="55">
        <v>105001026581</v>
      </c>
      <c r="C131" s="51" t="s">
        <v>558</v>
      </c>
      <c r="D131" s="50" t="s">
        <v>544</v>
      </c>
      <c r="E131" s="119" t="s">
        <v>599</v>
      </c>
    </row>
    <row r="132" spans="2:5" ht="24" customHeight="1" x14ac:dyDescent="0.25">
      <c r="B132" s="49">
        <v>105001025771</v>
      </c>
      <c r="C132" s="51" t="s">
        <v>349</v>
      </c>
      <c r="D132" s="50" t="s">
        <v>350</v>
      </c>
      <c r="E132" s="119">
        <v>113</v>
      </c>
    </row>
    <row r="133" spans="2:5" ht="24" customHeight="1" x14ac:dyDescent="0.25">
      <c r="B133" s="49">
        <v>105001026131</v>
      </c>
      <c r="C133" s="51" t="s">
        <v>351</v>
      </c>
      <c r="D133" s="50" t="s">
        <v>352</v>
      </c>
      <c r="E133" s="119" t="s">
        <v>497</v>
      </c>
    </row>
    <row r="134" spans="2:5" ht="24" customHeight="1" x14ac:dyDescent="0.25">
      <c r="B134" s="49">
        <v>305001019690</v>
      </c>
      <c r="C134" s="51">
        <v>8110186641</v>
      </c>
      <c r="D134" s="50" t="s">
        <v>353</v>
      </c>
      <c r="E134" s="119">
        <v>114</v>
      </c>
    </row>
    <row r="135" spans="2:5" ht="24" customHeight="1" x14ac:dyDescent="0.25">
      <c r="B135" s="49">
        <v>105001019674</v>
      </c>
      <c r="C135" s="51" t="s">
        <v>354</v>
      </c>
      <c r="D135" s="50" t="s">
        <v>355</v>
      </c>
      <c r="E135" s="119">
        <v>115</v>
      </c>
    </row>
    <row r="136" spans="2:5" ht="24" customHeight="1" x14ac:dyDescent="0.25">
      <c r="B136" s="49">
        <v>105001011631</v>
      </c>
      <c r="C136" s="51" t="s">
        <v>356</v>
      </c>
      <c r="D136" s="50" t="s">
        <v>357</v>
      </c>
      <c r="E136" s="119">
        <v>116</v>
      </c>
    </row>
    <row r="137" spans="2:5" ht="24" customHeight="1" x14ac:dyDescent="0.25">
      <c r="B137" s="49">
        <v>105001000990</v>
      </c>
      <c r="C137" s="51" t="s">
        <v>358</v>
      </c>
      <c r="D137" s="50" t="s">
        <v>359</v>
      </c>
      <c r="E137" s="119">
        <v>117</v>
      </c>
    </row>
    <row r="138" spans="2:5" ht="24" customHeight="1" x14ac:dyDescent="0.25">
      <c r="B138" s="49">
        <v>205001011031</v>
      </c>
      <c r="C138" s="56">
        <v>8110178367</v>
      </c>
      <c r="D138" s="50" t="s">
        <v>360</v>
      </c>
      <c r="E138" s="119">
        <v>118</v>
      </c>
    </row>
    <row r="139" spans="2:5" ht="24" customHeight="1" x14ac:dyDescent="0.25">
      <c r="B139" s="49">
        <v>105001026662</v>
      </c>
      <c r="C139" s="51" t="s">
        <v>559</v>
      </c>
      <c r="D139" s="50" t="s">
        <v>574</v>
      </c>
      <c r="E139" s="119">
        <v>119</v>
      </c>
    </row>
    <row r="140" spans="2:5" ht="24" customHeight="1" x14ac:dyDescent="0.25">
      <c r="B140" s="49">
        <v>205001001389</v>
      </c>
      <c r="C140" s="51">
        <v>8110262943</v>
      </c>
      <c r="D140" s="50" t="s">
        <v>361</v>
      </c>
      <c r="E140" s="119">
        <v>120</v>
      </c>
    </row>
    <row r="141" spans="2:5" ht="24" customHeight="1" x14ac:dyDescent="0.25">
      <c r="B141" s="49">
        <v>205001006224</v>
      </c>
      <c r="C141" s="51">
        <v>8110358213</v>
      </c>
      <c r="D141" s="50" t="s">
        <v>362</v>
      </c>
      <c r="E141" s="119">
        <v>122</v>
      </c>
    </row>
    <row r="142" spans="2:5" ht="24" customHeight="1" x14ac:dyDescent="0.25">
      <c r="B142" s="49">
        <v>205001006119</v>
      </c>
      <c r="C142" s="51" t="s">
        <v>363</v>
      </c>
      <c r="D142" s="50" t="s">
        <v>364</v>
      </c>
      <c r="E142" s="119">
        <v>124</v>
      </c>
    </row>
    <row r="143" spans="2:5" ht="24" customHeight="1" x14ac:dyDescent="0.25">
      <c r="B143" s="49">
        <v>105001002011</v>
      </c>
      <c r="C143" s="51" t="s">
        <v>365</v>
      </c>
      <c r="D143" s="50" t="s">
        <v>366</v>
      </c>
      <c r="E143" s="119">
        <v>127</v>
      </c>
    </row>
    <row r="144" spans="2:5" ht="24" customHeight="1" x14ac:dyDescent="0.25">
      <c r="B144" s="49">
        <v>105001000418</v>
      </c>
      <c r="C144" s="51" t="s">
        <v>367</v>
      </c>
      <c r="D144" s="50" t="s">
        <v>368</v>
      </c>
      <c r="E144" s="119">
        <v>128</v>
      </c>
    </row>
    <row r="145" spans="2:5" ht="24" customHeight="1" x14ac:dyDescent="0.25">
      <c r="B145" s="49">
        <v>305001018839</v>
      </c>
      <c r="C145" s="51"/>
      <c r="D145" s="50" t="s">
        <v>611</v>
      </c>
      <c r="E145" s="119">
        <v>129</v>
      </c>
    </row>
    <row r="146" spans="2:5" ht="24" customHeight="1" x14ac:dyDescent="0.25">
      <c r="B146" s="49">
        <v>105001001317</v>
      </c>
      <c r="C146" s="51"/>
      <c r="D146" s="50" t="s">
        <v>612</v>
      </c>
      <c r="E146" s="119" t="s">
        <v>619</v>
      </c>
    </row>
    <row r="147" spans="2:5" ht="24" customHeight="1" x14ac:dyDescent="0.25">
      <c r="B147" s="49">
        <v>105001020028</v>
      </c>
      <c r="C147" s="51" t="s">
        <v>613</v>
      </c>
      <c r="D147" s="50" t="s">
        <v>369</v>
      </c>
      <c r="E147" s="119">
        <v>130</v>
      </c>
    </row>
    <row r="148" spans="2:5" ht="24" customHeight="1" x14ac:dyDescent="0.25">
      <c r="B148" s="49">
        <v>105001011070</v>
      </c>
      <c r="C148" s="51" t="s">
        <v>370</v>
      </c>
      <c r="D148" s="50" t="s">
        <v>371</v>
      </c>
      <c r="E148" s="119">
        <v>131</v>
      </c>
    </row>
    <row r="149" spans="2:5" ht="24" customHeight="1" x14ac:dyDescent="0.25">
      <c r="B149" s="49">
        <v>105001008389</v>
      </c>
      <c r="C149" s="51" t="s">
        <v>372</v>
      </c>
      <c r="D149" s="50" t="s">
        <v>373</v>
      </c>
      <c r="E149" s="119">
        <v>132</v>
      </c>
    </row>
    <row r="150" spans="2:5" ht="24" customHeight="1" x14ac:dyDescent="0.25">
      <c r="B150" s="49">
        <v>105001003221</v>
      </c>
      <c r="C150" s="51" t="s">
        <v>374</v>
      </c>
      <c r="D150" s="50" t="s">
        <v>375</v>
      </c>
      <c r="E150" s="119">
        <v>133</v>
      </c>
    </row>
    <row r="151" spans="2:5" ht="24" customHeight="1" x14ac:dyDescent="0.25">
      <c r="B151" s="49">
        <v>105001005347</v>
      </c>
      <c r="C151" s="51">
        <v>8110176045</v>
      </c>
      <c r="D151" s="50" t="s">
        <v>376</v>
      </c>
      <c r="E151" s="119">
        <v>135</v>
      </c>
    </row>
    <row r="152" spans="2:5" ht="24" customHeight="1" x14ac:dyDescent="0.25">
      <c r="B152" s="49">
        <v>105001026514</v>
      </c>
      <c r="C152" s="51" t="s">
        <v>377</v>
      </c>
      <c r="D152" s="50" t="s">
        <v>378</v>
      </c>
      <c r="E152" s="119" t="s">
        <v>600</v>
      </c>
    </row>
    <row r="153" spans="2:5" ht="24" customHeight="1" x14ac:dyDescent="0.25">
      <c r="B153" s="49">
        <v>105001010855</v>
      </c>
      <c r="C153" s="51" t="s">
        <v>379</v>
      </c>
      <c r="D153" s="50" t="s">
        <v>380</v>
      </c>
      <c r="E153" s="119">
        <v>136</v>
      </c>
    </row>
    <row r="154" spans="2:5" ht="24" customHeight="1" x14ac:dyDescent="0.25">
      <c r="B154" s="49">
        <v>105001000108</v>
      </c>
      <c r="C154" s="51" t="s">
        <v>381</v>
      </c>
      <c r="D154" s="50" t="s">
        <v>382</v>
      </c>
      <c r="E154" s="119">
        <v>137</v>
      </c>
    </row>
    <row r="155" spans="2:5" ht="24" customHeight="1" x14ac:dyDescent="0.25">
      <c r="B155" s="49">
        <v>105001000256</v>
      </c>
      <c r="C155" s="51" t="s">
        <v>383</v>
      </c>
      <c r="D155" s="50" t="s">
        <v>384</v>
      </c>
      <c r="E155" s="119">
        <v>138</v>
      </c>
    </row>
    <row r="156" spans="2:5" ht="24" customHeight="1" x14ac:dyDescent="0.25">
      <c r="B156" s="49">
        <v>105001001562</v>
      </c>
      <c r="C156" s="51">
        <v>8909851351</v>
      </c>
      <c r="D156" s="50" t="s">
        <v>385</v>
      </c>
      <c r="E156" s="119">
        <v>139</v>
      </c>
    </row>
    <row r="157" spans="2:5" ht="24" customHeight="1" x14ac:dyDescent="0.25">
      <c r="B157" s="49">
        <v>105001002119</v>
      </c>
      <c r="C157" s="51" t="s">
        <v>386</v>
      </c>
      <c r="D157" s="50" t="s">
        <v>387</v>
      </c>
      <c r="E157" s="119">
        <v>140</v>
      </c>
    </row>
    <row r="158" spans="2:5" ht="24" customHeight="1" x14ac:dyDescent="0.25">
      <c r="B158" s="49">
        <v>105001002461</v>
      </c>
      <c r="C158" s="51">
        <v>8110392703</v>
      </c>
      <c r="D158" s="50" t="s">
        <v>388</v>
      </c>
      <c r="E158" s="119">
        <v>141</v>
      </c>
    </row>
    <row r="159" spans="2:5" ht="24" customHeight="1" x14ac:dyDescent="0.25">
      <c r="B159" s="49">
        <v>105001002798</v>
      </c>
      <c r="C159" s="51" t="s">
        <v>389</v>
      </c>
      <c r="D159" s="50" t="s">
        <v>390</v>
      </c>
      <c r="E159" s="119">
        <v>142</v>
      </c>
    </row>
    <row r="160" spans="2:5" ht="24" customHeight="1" x14ac:dyDescent="0.25">
      <c r="B160" s="49">
        <v>105001003387</v>
      </c>
      <c r="C160" s="51" t="s">
        <v>391</v>
      </c>
      <c r="D160" s="50" t="s">
        <v>392</v>
      </c>
      <c r="E160" s="119">
        <v>143</v>
      </c>
    </row>
    <row r="161" spans="2:5" ht="24" customHeight="1" x14ac:dyDescent="0.25">
      <c r="B161" s="49">
        <v>105001006980</v>
      </c>
      <c r="C161" s="51" t="s">
        <v>393</v>
      </c>
      <c r="D161" s="50" t="s">
        <v>394</v>
      </c>
      <c r="E161" s="119">
        <v>144</v>
      </c>
    </row>
    <row r="162" spans="2:5" ht="24" customHeight="1" x14ac:dyDescent="0.25">
      <c r="B162" s="49">
        <v>105001001490</v>
      </c>
      <c r="C162" s="51" t="s">
        <v>395</v>
      </c>
      <c r="D162" s="50" t="s">
        <v>396</v>
      </c>
      <c r="E162" s="119">
        <v>145</v>
      </c>
    </row>
    <row r="163" spans="2:5" ht="24" customHeight="1" x14ac:dyDescent="0.25">
      <c r="B163" s="49">
        <v>105001002526</v>
      </c>
      <c r="C163" s="51" t="s">
        <v>397</v>
      </c>
      <c r="D163" s="50" t="s">
        <v>398</v>
      </c>
      <c r="E163" s="119">
        <v>146</v>
      </c>
    </row>
    <row r="164" spans="2:5" ht="24" customHeight="1" x14ac:dyDescent="0.25">
      <c r="B164" s="49">
        <v>105001002020</v>
      </c>
      <c r="C164" s="51">
        <v>8110169550</v>
      </c>
      <c r="D164" s="50" t="s">
        <v>399</v>
      </c>
      <c r="E164" s="119">
        <v>147</v>
      </c>
    </row>
    <row r="165" spans="2:5" ht="24" customHeight="1" x14ac:dyDescent="0.25">
      <c r="B165" s="49">
        <v>105001001252</v>
      </c>
      <c r="C165" s="51" t="s">
        <v>400</v>
      </c>
      <c r="D165" s="50" t="s">
        <v>401</v>
      </c>
      <c r="E165" s="119">
        <v>148</v>
      </c>
    </row>
    <row r="166" spans="2:5" ht="24" customHeight="1" x14ac:dyDescent="0.25">
      <c r="B166" s="49">
        <v>105001002895</v>
      </c>
      <c r="C166" s="51" t="s">
        <v>402</v>
      </c>
      <c r="D166" s="50" t="s">
        <v>403</v>
      </c>
      <c r="E166" s="119">
        <v>149</v>
      </c>
    </row>
    <row r="167" spans="2:5" ht="24" customHeight="1" x14ac:dyDescent="0.25">
      <c r="B167" s="49">
        <v>105001011886</v>
      </c>
      <c r="C167" s="51">
        <v>8110185990</v>
      </c>
      <c r="D167" s="50" t="s">
        <v>404</v>
      </c>
      <c r="E167" s="119">
        <v>150</v>
      </c>
    </row>
    <row r="168" spans="2:5" ht="24" customHeight="1" x14ac:dyDescent="0.25">
      <c r="B168" s="49">
        <v>105001002976</v>
      </c>
      <c r="C168" s="51">
        <v>8110187213</v>
      </c>
      <c r="D168" s="50" t="s">
        <v>405</v>
      </c>
      <c r="E168" s="119">
        <v>151</v>
      </c>
    </row>
    <row r="169" spans="2:5" ht="24" customHeight="1" x14ac:dyDescent="0.25">
      <c r="B169" s="49">
        <v>105001026352</v>
      </c>
      <c r="C169" s="51" t="s">
        <v>406</v>
      </c>
      <c r="D169" s="50" t="s">
        <v>407</v>
      </c>
      <c r="E169" s="119" t="s">
        <v>601</v>
      </c>
    </row>
    <row r="170" spans="2:5" ht="24" customHeight="1" x14ac:dyDescent="0.25">
      <c r="B170" s="49">
        <v>105001007188</v>
      </c>
      <c r="C170" s="51" t="s">
        <v>408</v>
      </c>
      <c r="D170" s="50" t="s">
        <v>409</v>
      </c>
      <c r="E170" s="119">
        <v>152</v>
      </c>
    </row>
    <row r="171" spans="2:5" ht="24" customHeight="1" x14ac:dyDescent="0.25">
      <c r="B171" s="49">
        <v>105001001881</v>
      </c>
      <c r="C171" s="51" t="s">
        <v>410</v>
      </c>
      <c r="D171" s="50" t="s">
        <v>411</v>
      </c>
      <c r="E171" s="119" t="s">
        <v>498</v>
      </c>
    </row>
    <row r="172" spans="2:5" ht="24" customHeight="1" x14ac:dyDescent="0.25">
      <c r="B172" s="49">
        <v>105001006556</v>
      </c>
      <c r="C172" s="51" t="s">
        <v>412</v>
      </c>
      <c r="D172" s="50" t="s">
        <v>413</v>
      </c>
      <c r="E172" s="119" t="s">
        <v>499</v>
      </c>
    </row>
    <row r="173" spans="2:5" ht="24" customHeight="1" x14ac:dyDescent="0.25">
      <c r="B173" s="49">
        <v>105001021199</v>
      </c>
      <c r="C173" s="51" t="s">
        <v>414</v>
      </c>
      <c r="D173" s="50" t="s">
        <v>415</v>
      </c>
      <c r="E173" s="119">
        <v>153</v>
      </c>
    </row>
    <row r="174" spans="2:5" ht="24" customHeight="1" x14ac:dyDescent="0.25">
      <c r="B174" s="49">
        <v>105001026689</v>
      </c>
      <c r="C174" s="51" t="s">
        <v>560</v>
      </c>
      <c r="D174" s="50" t="s">
        <v>575</v>
      </c>
      <c r="E174" s="119">
        <v>154</v>
      </c>
    </row>
    <row r="175" spans="2:5" ht="24" customHeight="1" x14ac:dyDescent="0.25">
      <c r="B175" s="49">
        <v>105001000809</v>
      </c>
      <c r="C175" s="51"/>
      <c r="D175" s="50" t="s">
        <v>614</v>
      </c>
      <c r="E175" s="119" t="s">
        <v>620</v>
      </c>
    </row>
    <row r="176" spans="2:5" ht="24" customHeight="1" x14ac:dyDescent="0.25">
      <c r="B176" s="49">
        <v>105001015172</v>
      </c>
      <c r="C176" s="51" t="s">
        <v>416</v>
      </c>
      <c r="D176" s="50" t="s">
        <v>417</v>
      </c>
      <c r="E176" s="119">
        <v>155</v>
      </c>
    </row>
    <row r="177" spans="2:5" ht="24" customHeight="1" x14ac:dyDescent="0.25">
      <c r="B177" s="49">
        <v>105001019011</v>
      </c>
      <c r="C177" s="51">
        <v>8110392466</v>
      </c>
      <c r="D177" s="50" t="s">
        <v>418</v>
      </c>
      <c r="E177" s="119">
        <v>156</v>
      </c>
    </row>
    <row r="178" spans="2:5" ht="24" customHeight="1" x14ac:dyDescent="0.25">
      <c r="B178" s="49">
        <v>105001026697</v>
      </c>
      <c r="C178" s="51" t="s">
        <v>561</v>
      </c>
      <c r="D178" s="50" t="s">
        <v>576</v>
      </c>
      <c r="E178" s="119">
        <v>157</v>
      </c>
    </row>
    <row r="179" spans="2:5" ht="24" customHeight="1" x14ac:dyDescent="0.25">
      <c r="B179" s="49">
        <v>105001013340</v>
      </c>
      <c r="C179" s="51" t="s">
        <v>419</v>
      </c>
      <c r="D179" s="50" t="s">
        <v>420</v>
      </c>
      <c r="E179" s="119">
        <v>158</v>
      </c>
    </row>
    <row r="180" spans="2:5" ht="24" customHeight="1" x14ac:dyDescent="0.25">
      <c r="B180" s="49">
        <v>105001001716</v>
      </c>
      <c r="C180" s="51" t="s">
        <v>421</v>
      </c>
      <c r="D180" s="50" t="s">
        <v>577</v>
      </c>
      <c r="E180" s="119">
        <v>159</v>
      </c>
    </row>
    <row r="181" spans="2:5" ht="24" customHeight="1" x14ac:dyDescent="0.25">
      <c r="B181" s="49">
        <v>105001000396</v>
      </c>
      <c r="C181" s="51">
        <v>8110175387</v>
      </c>
      <c r="D181" s="50" t="s">
        <v>422</v>
      </c>
      <c r="E181" s="119">
        <v>160</v>
      </c>
    </row>
    <row r="182" spans="2:5" ht="24" customHeight="1" x14ac:dyDescent="0.25">
      <c r="B182" s="49">
        <v>105001002496</v>
      </c>
      <c r="C182" s="51">
        <v>8110174966</v>
      </c>
      <c r="D182" s="50" t="s">
        <v>423</v>
      </c>
      <c r="E182" s="119">
        <v>161</v>
      </c>
    </row>
    <row r="183" spans="2:5" ht="24" customHeight="1" x14ac:dyDescent="0.25">
      <c r="B183" s="49">
        <v>105001002071</v>
      </c>
      <c r="C183" s="51">
        <v>8110390144</v>
      </c>
      <c r="D183" s="50" t="s">
        <v>424</v>
      </c>
      <c r="E183" s="119">
        <v>162</v>
      </c>
    </row>
    <row r="184" spans="2:5" ht="24" customHeight="1" x14ac:dyDescent="0.25">
      <c r="B184" s="49">
        <v>105001010367</v>
      </c>
      <c r="C184" s="53">
        <v>8110217830</v>
      </c>
      <c r="D184" s="50" t="s">
        <v>425</v>
      </c>
      <c r="E184" s="119">
        <v>163</v>
      </c>
    </row>
    <row r="185" spans="2:5" ht="24" customHeight="1" x14ac:dyDescent="0.25">
      <c r="B185" s="49">
        <v>105001007421</v>
      </c>
      <c r="C185" s="51" t="s">
        <v>426</v>
      </c>
      <c r="D185" s="50" t="s">
        <v>427</v>
      </c>
      <c r="E185" s="119">
        <v>164</v>
      </c>
    </row>
    <row r="186" spans="2:5" ht="24" customHeight="1" x14ac:dyDescent="0.25">
      <c r="B186" s="49">
        <v>105001004472</v>
      </c>
      <c r="C186" s="51">
        <v>8110210525</v>
      </c>
      <c r="D186" s="50" t="s">
        <v>428</v>
      </c>
      <c r="E186" s="119">
        <v>165</v>
      </c>
    </row>
    <row r="187" spans="2:5" ht="24" customHeight="1" x14ac:dyDescent="0.25">
      <c r="B187" s="49">
        <v>105001004791</v>
      </c>
      <c r="C187" s="51">
        <v>8110214352</v>
      </c>
      <c r="D187" s="50" t="s">
        <v>429</v>
      </c>
      <c r="E187" s="119">
        <v>166</v>
      </c>
    </row>
    <row r="188" spans="2:5" ht="24" customHeight="1" x14ac:dyDescent="0.25">
      <c r="B188" s="49">
        <v>105001000485</v>
      </c>
      <c r="C188" s="51">
        <v>8110175054</v>
      </c>
      <c r="D188" s="50" t="s">
        <v>430</v>
      </c>
      <c r="E188" s="119">
        <v>167</v>
      </c>
    </row>
    <row r="189" spans="2:5" ht="24" customHeight="1" x14ac:dyDescent="0.25">
      <c r="B189" s="49">
        <v>105001011606</v>
      </c>
      <c r="C189" s="51">
        <v>8110191573</v>
      </c>
      <c r="D189" s="50" t="s">
        <v>431</v>
      </c>
      <c r="E189" s="119">
        <v>168</v>
      </c>
    </row>
    <row r="190" spans="2:5" ht="24" customHeight="1" x14ac:dyDescent="0.25">
      <c r="B190" s="49">
        <v>105001002003</v>
      </c>
      <c r="C190" s="51">
        <v>8110401911</v>
      </c>
      <c r="D190" s="50" t="s">
        <v>432</v>
      </c>
      <c r="E190" s="119">
        <v>169</v>
      </c>
    </row>
    <row r="191" spans="2:5" ht="24" customHeight="1" x14ac:dyDescent="0.25">
      <c r="B191" s="49">
        <v>105001000868</v>
      </c>
      <c r="C191" s="51">
        <v>8110188551</v>
      </c>
      <c r="D191" s="50" t="s">
        <v>433</v>
      </c>
      <c r="E191" s="119">
        <v>170</v>
      </c>
    </row>
    <row r="192" spans="2:5" ht="24" customHeight="1" x14ac:dyDescent="0.25">
      <c r="B192" s="49">
        <v>105001012106</v>
      </c>
      <c r="C192" s="51" t="s">
        <v>434</v>
      </c>
      <c r="D192" s="50" t="s">
        <v>435</v>
      </c>
      <c r="E192" s="119">
        <v>171</v>
      </c>
    </row>
    <row r="193" spans="2:5" ht="24" customHeight="1" x14ac:dyDescent="0.25">
      <c r="B193" s="49">
        <v>105001006181</v>
      </c>
      <c r="C193" s="51" t="s">
        <v>436</v>
      </c>
      <c r="D193" s="50" t="s">
        <v>437</v>
      </c>
      <c r="E193" s="119">
        <v>172</v>
      </c>
    </row>
    <row r="194" spans="2:5" ht="24" customHeight="1" x14ac:dyDescent="0.25">
      <c r="B194" s="49">
        <v>105001003123</v>
      </c>
      <c r="C194" s="51" t="s">
        <v>438</v>
      </c>
      <c r="D194" s="50" t="s">
        <v>439</v>
      </c>
      <c r="E194" s="119">
        <v>173</v>
      </c>
    </row>
    <row r="195" spans="2:5" ht="24" customHeight="1" x14ac:dyDescent="0.25">
      <c r="B195" s="49">
        <v>105001003450</v>
      </c>
      <c r="C195" s="51" t="s">
        <v>615</v>
      </c>
      <c r="D195" s="50" t="s">
        <v>440</v>
      </c>
      <c r="E195" s="119">
        <v>174</v>
      </c>
    </row>
    <row r="196" spans="2:5" ht="24" customHeight="1" x14ac:dyDescent="0.25">
      <c r="B196" s="49">
        <v>105001000493</v>
      </c>
      <c r="C196" s="51">
        <v>8110401904</v>
      </c>
      <c r="D196" s="50" t="s">
        <v>441</v>
      </c>
      <c r="E196" s="119">
        <v>175</v>
      </c>
    </row>
    <row r="197" spans="2:5" ht="24" customHeight="1" x14ac:dyDescent="0.25">
      <c r="B197" s="49">
        <v>105001025763</v>
      </c>
      <c r="C197" s="51" t="s">
        <v>443</v>
      </c>
      <c r="D197" s="50" t="s">
        <v>444</v>
      </c>
      <c r="E197" s="119" t="s">
        <v>602</v>
      </c>
    </row>
    <row r="198" spans="2:5" ht="24" customHeight="1" x14ac:dyDescent="0.25">
      <c r="B198" s="49">
        <v>205001006526</v>
      </c>
      <c r="C198" s="51">
        <v>8110379052</v>
      </c>
      <c r="D198" s="50" t="s">
        <v>442</v>
      </c>
      <c r="E198" s="119">
        <v>176</v>
      </c>
    </row>
    <row r="199" spans="2:5" ht="24" customHeight="1" x14ac:dyDescent="0.25">
      <c r="B199" s="49">
        <v>105001026603</v>
      </c>
      <c r="C199" s="51" t="s">
        <v>562</v>
      </c>
      <c r="D199" s="50" t="s">
        <v>578</v>
      </c>
      <c r="E199" s="119">
        <v>177</v>
      </c>
    </row>
    <row r="200" spans="2:5" ht="24" customHeight="1" x14ac:dyDescent="0.25">
      <c r="B200" s="49">
        <v>105001000132</v>
      </c>
      <c r="C200" s="51" t="s">
        <v>445</v>
      </c>
      <c r="D200" s="50" t="s">
        <v>446</v>
      </c>
      <c r="E200" s="119">
        <v>178</v>
      </c>
    </row>
    <row r="201" spans="2:5" ht="24" customHeight="1" x14ac:dyDescent="0.25">
      <c r="B201" s="49">
        <v>105001019925</v>
      </c>
      <c r="C201" s="51" t="s">
        <v>447</v>
      </c>
      <c r="D201" s="50" t="s">
        <v>448</v>
      </c>
      <c r="E201" s="119">
        <v>180</v>
      </c>
    </row>
    <row r="202" spans="2:5" ht="24" customHeight="1" x14ac:dyDescent="0.25">
      <c r="B202" s="49">
        <v>105001001023</v>
      </c>
      <c r="C202" s="51" t="s">
        <v>449</v>
      </c>
      <c r="D202" s="50" t="s">
        <v>450</v>
      </c>
      <c r="E202" s="119">
        <v>181</v>
      </c>
    </row>
    <row r="203" spans="2:5" ht="24" customHeight="1" x14ac:dyDescent="0.25">
      <c r="B203" s="49">
        <v>105001001635</v>
      </c>
      <c r="C203" s="51" t="s">
        <v>451</v>
      </c>
      <c r="D203" s="50" t="s">
        <v>452</v>
      </c>
      <c r="E203" s="119">
        <v>182</v>
      </c>
    </row>
    <row r="204" spans="2:5" ht="24" customHeight="1" x14ac:dyDescent="0.25">
      <c r="B204" s="49">
        <v>105001003271</v>
      </c>
      <c r="C204" s="51" t="s">
        <v>453</v>
      </c>
      <c r="D204" s="50" t="s">
        <v>454</v>
      </c>
      <c r="E204" s="119">
        <v>183</v>
      </c>
    </row>
    <row r="205" spans="2:5" ht="24" customHeight="1" x14ac:dyDescent="0.25">
      <c r="B205" s="49">
        <v>105001008486</v>
      </c>
      <c r="C205" s="51" t="s">
        <v>455</v>
      </c>
      <c r="D205" s="50" t="s">
        <v>456</v>
      </c>
      <c r="E205" s="119">
        <v>184</v>
      </c>
    </row>
    <row r="206" spans="2:5" ht="24" customHeight="1" x14ac:dyDescent="0.25">
      <c r="B206" s="55">
        <v>205001009916</v>
      </c>
      <c r="C206" s="53" t="s">
        <v>457</v>
      </c>
      <c r="D206" s="50" t="s">
        <v>458</v>
      </c>
      <c r="E206" s="119">
        <v>185</v>
      </c>
    </row>
    <row r="207" spans="2:5" ht="24" customHeight="1" x14ac:dyDescent="0.25">
      <c r="B207" s="49">
        <v>205001007735</v>
      </c>
      <c r="C207" s="51">
        <v>8110358403</v>
      </c>
      <c r="D207" s="50" t="s">
        <v>459</v>
      </c>
      <c r="E207" s="119">
        <v>186</v>
      </c>
    </row>
    <row r="208" spans="2:5" x14ac:dyDescent="0.25">
      <c r="B208" s="49">
        <v>205001001966</v>
      </c>
      <c r="C208" s="176" t="s">
        <v>460</v>
      </c>
      <c r="D208" s="50" t="s">
        <v>461</v>
      </c>
      <c r="E208" s="119">
        <v>187</v>
      </c>
    </row>
    <row r="209" spans="2:5" x14ac:dyDescent="0.25">
      <c r="B209" s="49">
        <v>105001026573</v>
      </c>
      <c r="C209" s="176" t="s">
        <v>543</v>
      </c>
      <c r="D209" s="50" t="s">
        <v>579</v>
      </c>
      <c r="E209" s="119">
        <v>188</v>
      </c>
    </row>
    <row r="210" spans="2:5" x14ac:dyDescent="0.25">
      <c r="B210" s="49">
        <v>205001006232</v>
      </c>
      <c r="C210" s="176">
        <v>8110174721</v>
      </c>
      <c r="D210" s="50" t="s">
        <v>462</v>
      </c>
      <c r="E210" s="119">
        <v>194</v>
      </c>
    </row>
    <row r="211" spans="2:5" x14ac:dyDescent="0.25">
      <c r="B211" s="49">
        <v>205001010264</v>
      </c>
      <c r="C211" s="176">
        <v>8110273122</v>
      </c>
      <c r="D211" s="50" t="s">
        <v>463</v>
      </c>
      <c r="E211" s="119">
        <v>195</v>
      </c>
    </row>
    <row r="212" spans="2:5" x14ac:dyDescent="0.25">
      <c r="B212" s="49">
        <v>205001002199</v>
      </c>
      <c r="C212" s="176">
        <v>8110231601</v>
      </c>
      <c r="D212" s="50" t="s">
        <v>464</v>
      </c>
      <c r="E212" s="119">
        <v>196</v>
      </c>
    </row>
    <row r="213" spans="2:5" x14ac:dyDescent="0.25">
      <c r="B213" s="49">
        <v>105001013633</v>
      </c>
      <c r="C213" s="176" t="s">
        <v>465</v>
      </c>
      <c r="D213" s="50" t="s">
        <v>466</v>
      </c>
      <c r="E213" s="119">
        <v>197</v>
      </c>
    </row>
    <row r="214" spans="2:5" x14ac:dyDescent="0.25">
      <c r="B214" s="49">
        <v>105001013447</v>
      </c>
      <c r="C214" s="176" t="s">
        <v>467</v>
      </c>
      <c r="D214" s="50" t="s">
        <v>468</v>
      </c>
      <c r="E214" s="119">
        <v>198</v>
      </c>
    </row>
    <row r="215" spans="2:5" x14ac:dyDescent="0.25">
      <c r="B215" s="49">
        <v>205001019989</v>
      </c>
      <c r="C215" s="176" t="s">
        <v>469</v>
      </c>
      <c r="D215" s="50" t="s">
        <v>470</v>
      </c>
      <c r="E215" s="119">
        <v>199</v>
      </c>
    </row>
    <row r="216" spans="2:5" x14ac:dyDescent="0.25">
      <c r="B216" s="49">
        <v>105001025992</v>
      </c>
      <c r="C216" s="176" t="s">
        <v>471</v>
      </c>
      <c r="D216" s="50" t="s">
        <v>616</v>
      </c>
      <c r="E216" s="119">
        <v>200</v>
      </c>
    </row>
    <row r="217" spans="2:5" x14ac:dyDescent="0.25">
      <c r="B217" s="49">
        <v>205001010281</v>
      </c>
      <c r="C217" s="176" t="s">
        <v>472</v>
      </c>
      <c r="D217" s="50" t="s">
        <v>473</v>
      </c>
      <c r="E217" s="119">
        <v>201</v>
      </c>
    </row>
    <row r="218" spans="2:5" x14ac:dyDescent="0.25">
      <c r="B218" s="49">
        <v>205001021452</v>
      </c>
      <c r="C218" s="176" t="s">
        <v>474</v>
      </c>
      <c r="D218" s="50" t="s">
        <v>475</v>
      </c>
      <c r="E218" s="119">
        <v>203</v>
      </c>
    </row>
    <row r="219" spans="2:5" x14ac:dyDescent="0.25">
      <c r="B219" s="49">
        <v>205001014308</v>
      </c>
      <c r="C219" s="176" t="s">
        <v>476</v>
      </c>
      <c r="D219" s="50" t="s">
        <v>477</v>
      </c>
      <c r="E219" s="119">
        <v>210</v>
      </c>
    </row>
    <row r="220" spans="2:5" ht="25.5" x14ac:dyDescent="0.25">
      <c r="B220" s="49">
        <v>105001026000</v>
      </c>
      <c r="C220" s="176" t="s">
        <v>478</v>
      </c>
      <c r="D220" s="50" t="s">
        <v>580</v>
      </c>
      <c r="E220" s="119" t="s">
        <v>500</v>
      </c>
    </row>
    <row r="221" spans="2:5" x14ac:dyDescent="0.25">
      <c r="B221" s="49">
        <v>205001012534</v>
      </c>
      <c r="C221" s="176" t="s">
        <v>479</v>
      </c>
      <c r="D221" s="50" t="s">
        <v>480</v>
      </c>
      <c r="E221" s="119">
        <v>211</v>
      </c>
    </row>
    <row r="222" spans="2:5" x14ac:dyDescent="0.25">
      <c r="B222" s="49">
        <v>105001025798</v>
      </c>
      <c r="C222" s="176" t="s">
        <v>493</v>
      </c>
      <c r="D222" s="50" t="s">
        <v>494</v>
      </c>
      <c r="E222" s="119" t="s">
        <v>603</v>
      </c>
    </row>
    <row r="223" spans="2:5" x14ac:dyDescent="0.25">
      <c r="B223" s="49">
        <v>205001009797</v>
      </c>
      <c r="C223" s="176" t="s">
        <v>481</v>
      </c>
      <c r="D223" s="50" t="s">
        <v>482</v>
      </c>
      <c r="E223" s="119">
        <v>212</v>
      </c>
    </row>
    <row r="224" spans="2:5" x14ac:dyDescent="0.25">
      <c r="B224" s="49">
        <v>205001018745</v>
      </c>
      <c r="C224" s="176" t="s">
        <v>483</v>
      </c>
      <c r="D224" s="50" t="s">
        <v>484</v>
      </c>
      <c r="E224" s="119">
        <v>213</v>
      </c>
    </row>
    <row r="225" spans="2:5" x14ac:dyDescent="0.25">
      <c r="B225" s="49">
        <v>105001018759</v>
      </c>
      <c r="C225" s="176" t="s">
        <v>485</v>
      </c>
      <c r="D225" s="50" t="s">
        <v>486</v>
      </c>
      <c r="E225" s="119">
        <v>214</v>
      </c>
    </row>
    <row r="226" spans="2:5" x14ac:dyDescent="0.25">
      <c r="B226" s="49">
        <v>205001001672</v>
      </c>
      <c r="C226" s="176" t="s">
        <v>487</v>
      </c>
      <c r="D226" s="50" t="s">
        <v>488</v>
      </c>
      <c r="E226" s="119">
        <v>215</v>
      </c>
    </row>
    <row r="227" spans="2:5" x14ac:dyDescent="0.25">
      <c r="B227" s="49">
        <v>205001019318</v>
      </c>
      <c r="C227" s="176" t="s">
        <v>489</v>
      </c>
      <c r="D227" s="50" t="s">
        <v>490</v>
      </c>
      <c r="E227" s="119">
        <v>216</v>
      </c>
    </row>
    <row r="228" spans="2:5" x14ac:dyDescent="0.25">
      <c r="B228" s="49">
        <v>205001026624</v>
      </c>
      <c r="C228" s="176" t="s">
        <v>563</v>
      </c>
      <c r="D228" s="50" t="s">
        <v>581</v>
      </c>
      <c r="E228" s="119">
        <v>217</v>
      </c>
    </row>
    <row r="229" spans="2:5" x14ac:dyDescent="0.25">
      <c r="B229" s="49">
        <v>205001026632</v>
      </c>
      <c r="C229" s="176" t="s">
        <v>564</v>
      </c>
      <c r="D229" s="50" t="s">
        <v>582</v>
      </c>
      <c r="E229" s="119">
        <v>218</v>
      </c>
    </row>
    <row r="230" spans="2:5" x14ac:dyDescent="0.25">
      <c r="B230" s="49">
        <v>205001026641</v>
      </c>
      <c r="C230" s="176" t="s">
        <v>565</v>
      </c>
      <c r="D230" s="50" t="s">
        <v>583</v>
      </c>
      <c r="E230" s="119">
        <v>219</v>
      </c>
    </row>
    <row r="231" spans="2:5" x14ac:dyDescent="0.25">
      <c r="B231" s="49">
        <v>205001002768</v>
      </c>
      <c r="C231" s="176" t="s">
        <v>491</v>
      </c>
      <c r="D231" s="50" t="s">
        <v>492</v>
      </c>
      <c r="E231" s="119">
        <v>221</v>
      </c>
    </row>
  </sheetData>
  <autoFilter ref="B2:E207" xr:uid="{00000000-0009-0000-0000-000002000000}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ESTRUCTURA PPTO 2020</vt:lpstr>
      <vt:lpstr>PPTO 2016 X FSE</vt:lpstr>
      <vt:lpstr>ESTAB EDUC</vt:lpstr>
      <vt:lpstr>'ESTRUCTURA PPTO 2020'!Área_de_impresión</vt:lpstr>
      <vt:lpstr>'ESTRUCTURA PPTO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Villarreal Buenahora</dc:creator>
  <cp:lastModifiedBy>Usuario</cp:lastModifiedBy>
  <cp:lastPrinted>2019-07-09T14:41:36Z</cp:lastPrinted>
  <dcterms:created xsi:type="dcterms:W3CDTF">2014-02-13T20:40:10Z</dcterms:created>
  <dcterms:modified xsi:type="dcterms:W3CDTF">2019-07-11T10:31:59Z</dcterms:modified>
</cp:coreProperties>
</file>